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29"/>
  <workbookPr defaultThemeVersion="124226"/>
  <mc:AlternateContent xmlns:mc="http://schemas.openxmlformats.org/markup-compatibility/2006">
    <mc:Choice Requires="x15">
      <x15ac:absPath xmlns:x15ac="http://schemas.microsoft.com/office/spreadsheetml/2010/11/ac" url="https://aao-my.sharepoint.com/personal/sfernandes_aao_org/Documents/COVID _ PM/Finance and Employment/"/>
    </mc:Choice>
  </mc:AlternateContent>
  <xr:revisionPtr revIDLastSave="0" documentId="8_{06F3B485-4122-4DC8-ACEB-3CA528B692F3}" xr6:coauthVersionLast="45" xr6:coauthVersionMax="45" xr10:uidLastSave="{00000000-0000-0000-0000-000000000000}"/>
  <workbookProtection workbookPassword="909B" lockStructure="1"/>
  <bookViews>
    <workbookView xWindow="-120" yWindow="-120" windowWidth="20730" windowHeight="11160" xr2:uid="{00000000-000D-0000-FFFF-FFFF00000000}"/>
  </bookViews>
  <sheets>
    <sheet name="Master Sheet" sheetId="1" r:id="rId1"/>
    <sheet name="Example" sheetId="5"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9" i="1" l="1"/>
  <c r="I142" i="5" l="1"/>
  <c r="J142" i="5" s="1"/>
  <c r="I141" i="5"/>
  <c r="J141" i="5" s="1"/>
  <c r="I140" i="5"/>
  <c r="J140" i="5" s="1"/>
  <c r="I139" i="5"/>
  <c r="K139" i="5" s="1"/>
  <c r="D123" i="5"/>
  <c r="D114" i="5"/>
  <c r="D102" i="5"/>
  <c r="D133" i="5" s="1"/>
  <c r="D82" i="5"/>
  <c r="D57" i="5"/>
  <c r="D56" i="5"/>
  <c r="D55" i="5"/>
  <c r="D54" i="5"/>
  <c r="D53" i="5"/>
  <c r="D52" i="5"/>
  <c r="D51" i="5"/>
  <c r="D50" i="5"/>
  <c r="D49" i="5"/>
  <c r="D48" i="5"/>
  <c r="D47" i="5"/>
  <c r="D46" i="5"/>
  <c r="K141" i="5" l="1"/>
  <c r="K140" i="5"/>
  <c r="D59" i="5"/>
  <c r="D63" i="5" s="1"/>
  <c r="D65" i="5" s="1"/>
  <c r="D69" i="5" s="1"/>
  <c r="D71" i="5" s="1"/>
  <c r="K142" i="5"/>
  <c r="J139" i="5"/>
  <c r="D57" i="1"/>
  <c r="D56" i="1"/>
  <c r="D55" i="1"/>
  <c r="D54" i="1"/>
  <c r="D53" i="1"/>
  <c r="D52" i="1"/>
  <c r="D51" i="1"/>
  <c r="D50" i="1"/>
  <c r="D48" i="1"/>
  <c r="D47" i="1"/>
  <c r="D46" i="1"/>
  <c r="I142" i="1"/>
  <c r="J142" i="1" s="1"/>
  <c r="I141" i="1"/>
  <c r="K141" i="1" s="1"/>
  <c r="I140" i="1"/>
  <c r="J140" i="1" s="1"/>
  <c r="I139" i="1"/>
  <c r="K139" i="1" s="1"/>
  <c r="D123" i="1"/>
  <c r="D114" i="1"/>
  <c r="D102" i="1"/>
  <c r="D82" i="1"/>
  <c r="I144" i="5" l="1"/>
  <c r="G149" i="5" s="1"/>
  <c r="G151" i="5" s="1"/>
  <c r="D59" i="1"/>
  <c r="J139" i="1"/>
  <c r="K140" i="1"/>
  <c r="D133" i="1"/>
  <c r="K142" i="1"/>
  <c r="J141" i="1"/>
  <c r="D63" i="1" l="1"/>
  <c r="I144" i="1"/>
  <c r="G149" i="1" s="1"/>
  <c r="D65" i="1" l="1"/>
  <c r="D69" i="1" s="1"/>
  <c r="D71" i="1" s="1"/>
  <c r="G151" i="1" s="1"/>
</calcChain>
</file>

<file path=xl/sharedStrings.xml><?xml version="1.0" encoding="utf-8"?>
<sst xmlns="http://schemas.openxmlformats.org/spreadsheetml/2006/main" count="258" uniqueCount="128">
  <si>
    <t>CARES Act - Payroll Protection Program Loan Amount and Estimated Loan Forgiveness Calculator</t>
  </si>
  <si>
    <r>
      <rPr>
        <b/>
        <u/>
        <sz val="11"/>
        <color theme="1"/>
        <rFont val="Calibri"/>
        <family val="2"/>
        <scheme val="minor"/>
      </rPr>
      <t>Overview of Program</t>
    </r>
    <r>
      <rPr>
        <b/>
        <sz val="11"/>
        <color theme="1"/>
        <rFont val="Calibri"/>
        <family val="2"/>
        <scheme val="minor"/>
      </rPr>
      <t xml:space="preserve">: </t>
    </r>
  </si>
  <si>
    <t>The CARES Act provides businesses with fewer than 500 employees, including sole proprietorships and non-profits, access to up to a $10 million loan through the "Covered Period", which runs from February 15, 2020 through June 30, 2020. The program includes a provision that allows these loans to be forgiven by the Small Business Administration ("SBA"). It is possible for the entire principal of the loan to be forgiven. Borrowers of this loan program will receive the loan without the need to pledge collateral or provide a personal guarantee.</t>
  </si>
  <si>
    <t>Critical Definitions:</t>
  </si>
  <si>
    <t>1. "Maximum Loan Amount" is calculated as the lessor of:</t>
  </si>
  <si>
    <t>A) $10,000,000</t>
  </si>
  <si>
    <t>B) 2.5 times average monthly "Payroll costs" for the previous 12 months before the loan date</t>
  </si>
  <si>
    <t>2. "Payroll Costs" include:</t>
  </si>
  <si>
    <t>A) Wages, commissions, salary or other similar compensation to an employee or independent contractor,</t>
  </si>
  <si>
    <t>B) Payment of a cash tip or equivalent,</t>
  </si>
  <si>
    <t>C) Payment for vacation, parental, family, medical or sick leave,</t>
  </si>
  <si>
    <t>D) Allowance for dismissal or separation,</t>
  </si>
  <si>
    <t>E) Payment for group health care benefits, including premiums,</t>
  </si>
  <si>
    <t xml:space="preserve">F) Payment of any retirement benefits, and </t>
  </si>
  <si>
    <t>G) Payment of state or local tax assessed on the compensation of employees.</t>
  </si>
  <si>
    <r>
      <rPr>
        <b/>
        <sz val="11"/>
        <color theme="1"/>
        <rFont val="Calibri"/>
        <family val="2"/>
        <scheme val="minor"/>
      </rPr>
      <t>Important</t>
    </r>
    <r>
      <rPr>
        <sz val="11"/>
        <color theme="1"/>
        <rFont val="Calibri"/>
        <family val="2"/>
        <scheme val="minor"/>
      </rPr>
      <t>: "Payroll Costs" do NOT include:</t>
    </r>
  </si>
  <si>
    <t>A) The Compensation of any individual employee in excess of an annual salary of $100,000,</t>
  </si>
  <si>
    <t>B) Payroll taxes,</t>
  </si>
  <si>
    <t>C) Any compensation of an employee whose principal place of residence is outside the U.S., or</t>
  </si>
  <si>
    <t>D) Any qualified sick leave or family medical leave for which a credit is allowed under the Coronavirus Relief Act</t>
  </si>
  <si>
    <t>3. "Loan Forgiveness Amount" is the amount of the loan that can be forgiven and is based on specific costs incurred during the 8-week period after the loan origination. Any amount of loan forgiveness is tax-exempt. It is calculated as the sum of the following:</t>
  </si>
  <si>
    <t>A) Payroll costs</t>
  </si>
  <si>
    <t>B) Mortgage interest</t>
  </si>
  <si>
    <t>C) Rent obligations</t>
  </si>
  <si>
    <t>D) Utility payments</t>
  </si>
  <si>
    <r>
      <t xml:space="preserve">Important: </t>
    </r>
    <r>
      <rPr>
        <sz val="11"/>
        <color theme="1"/>
        <rFont val="Calibri"/>
        <family val="2"/>
        <scheme val="minor"/>
      </rPr>
      <t>The loan forgiveness amount can be reduced (note the double negative) by two factors:</t>
    </r>
  </si>
  <si>
    <t>A) The ratio of reduction in FTEs during the 8-week period following the loan origination when compared to periods in either 2019 or 2020, and</t>
  </si>
  <si>
    <t>B) Reduction in the salary or wages paid to an employee who earned less than $100,000 in annualized salary by more than 25% during the covered period.</t>
  </si>
  <si>
    <r>
      <t xml:space="preserve">Important: </t>
    </r>
    <r>
      <rPr>
        <sz val="11"/>
        <color theme="1"/>
        <rFont val="Calibri"/>
        <family val="2"/>
        <scheme val="minor"/>
      </rPr>
      <t>There are two exemptions that will not reduce the Maximum amount of loan forgiveness:</t>
    </r>
  </si>
  <si>
    <t>A) If you reduce the number of FTEs between February 15 2020 and April 28 2020 but re-hire the same number of FTEs you had as of February 15 2020 by the end of the 8-week period after loan origination, you will not be penalized with a reduction in loan forgiveness related to the number of FTEs.</t>
  </si>
  <si>
    <t>B) If you reduce the salary of an employee that earned less than $100,000 by more than 25% February 15 2020 and April 27 2020 but return the salary of said employee that was earned as of February 15 2020 by the end of the 8-week period after loan origination, you will not be penalized with a reduction in loan forgiveness related to the reduction in salary or wages</t>
  </si>
  <si>
    <r>
      <rPr>
        <b/>
        <u/>
        <sz val="11"/>
        <color theme="1"/>
        <rFont val="Calibri"/>
        <family val="2"/>
        <scheme val="minor"/>
      </rPr>
      <t>How to use this worksheet</t>
    </r>
    <r>
      <rPr>
        <b/>
        <sz val="11"/>
        <color theme="1"/>
        <rFont val="Calibri"/>
        <family val="2"/>
        <scheme val="minor"/>
      </rPr>
      <t>:</t>
    </r>
  </si>
  <si>
    <t>Follow the steps outlined below. Any light gray cells with blue font will need to be filled with your company's information.</t>
  </si>
  <si>
    <t>Step 1:</t>
  </si>
  <si>
    <t>Enter your Payroll Costs into the light gray cells below. These values will automatically populate the Total Monthly Payroll costs. Remember, the maximum allowed loan is capped at $10,000,000.</t>
  </si>
  <si>
    <t>Month</t>
  </si>
  <si>
    <t>Total Monthly Payroll</t>
  </si>
  <si>
    <t>Wages, commissions, salary</t>
  </si>
  <si>
    <t>Cash tips &amp; equivalents</t>
  </si>
  <si>
    <t>Vacation, parental, medical or sick leave</t>
  </si>
  <si>
    <t>Healthcare benefits, including premiums</t>
  </si>
  <si>
    <t>Retirement benefits</t>
  </si>
  <si>
    <t>State or local tax assessed</t>
  </si>
  <si>
    <t>Payroll Taxes</t>
  </si>
  <si>
    <t>Compensation for employees who live outside the US</t>
  </si>
  <si>
    <t>Qualified sick leave for which credit is allowed under Relief Act</t>
  </si>
  <si>
    <t xml:space="preserve">March 2020 </t>
  </si>
  <si>
    <t>February 2020</t>
  </si>
  <si>
    <t>January 2020</t>
  </si>
  <si>
    <t>December 2019</t>
  </si>
  <si>
    <t>November 2019</t>
  </si>
  <si>
    <t>October 2019</t>
  </si>
  <si>
    <t>September 2019</t>
  </si>
  <si>
    <t>August 2019</t>
  </si>
  <si>
    <t>July 2019</t>
  </si>
  <si>
    <t>June 2019</t>
  </si>
  <si>
    <t>May 2019</t>
  </si>
  <si>
    <t>April 2019</t>
  </si>
  <si>
    <t>Total TTM Payroll</t>
  </si>
  <si>
    <t>Compensation in Excess of $100,000</t>
  </si>
  <si>
    <t>Applicable Total Monthly Payroll</t>
  </si>
  <si>
    <t>Average TTM Monthly Payroll</t>
  </si>
  <si>
    <t>Multiplied by:</t>
  </si>
  <si>
    <t>Loan based on Payroll</t>
  </si>
  <si>
    <t xml:space="preserve">Maximum Allowed Loan </t>
  </si>
  <si>
    <t>Step 2:</t>
  </si>
  <si>
    <t>Enter the amount for each category that you expect to incur over the 8-week period after receiving the loan to calculate the Maximum Loan Forgiveness Amount. Keep in mind this amount is susceptible to reductions calculated in steps 3 through 8.</t>
  </si>
  <si>
    <t>Description</t>
  </si>
  <si>
    <t>Expected Cost during 8-week Period</t>
  </si>
  <si>
    <t xml:space="preserve">Payroll Costs </t>
  </si>
  <si>
    <t>Mortgage interest</t>
  </si>
  <si>
    <t>Rent Obligations</t>
  </si>
  <si>
    <t>Utility Payments</t>
  </si>
  <si>
    <t>Estimated Max Loan Forgiveness Amount</t>
  </si>
  <si>
    <t>The Max Loan Forgiveness Amount will be reduced by the average number of FTE employees per month employed during during the 8-week period after loan origination divided by the borrower's choice of two options:*</t>
  </si>
  <si>
    <t>Option A) The average number of full time equivalent employees per month employed from February 15, 2019 through June 30, 2019, or</t>
  </si>
  <si>
    <t>Option B) The average number of full time equivalent employees per month employed from January 1, 2020 through February 29, 2020.</t>
  </si>
  <si>
    <r>
      <t>*</t>
    </r>
    <r>
      <rPr>
        <sz val="11"/>
        <color theme="1"/>
        <rFont val="Calibri"/>
        <family val="2"/>
        <scheme val="minor"/>
      </rPr>
      <t>If the business is seasonal, the business is required to utilized option A.</t>
    </r>
  </si>
  <si>
    <t>Step 3:</t>
  </si>
  <si>
    <t>Calculate expected Average number of FTE's during the 8-week covered period after loan origination</t>
  </si>
  <si>
    <t>Week after Loan</t>
  </si>
  <si>
    <t>Total FTEs</t>
  </si>
  <si>
    <t>Week 1</t>
  </si>
  <si>
    <t>Week 2</t>
  </si>
  <si>
    <t>Week 3</t>
  </si>
  <si>
    <t>Week 4</t>
  </si>
  <si>
    <t>Week 5</t>
  </si>
  <si>
    <t>Week 6</t>
  </si>
  <si>
    <t>Week 7</t>
  </si>
  <si>
    <t>Week 8</t>
  </si>
  <si>
    <t>Average FTEs for 8-week Period</t>
  </si>
  <si>
    <t>Step 4:</t>
  </si>
  <si>
    <t>Calculate average FTEs for option A</t>
  </si>
  <si>
    <t>Average FTEs for Option A</t>
  </si>
  <si>
    <t>Step 5:</t>
  </si>
  <si>
    <t>Calculate average FTEs for Option B</t>
  </si>
  <si>
    <t>Average FTEs for Option B</t>
  </si>
  <si>
    <t>Step 6:</t>
  </si>
  <si>
    <t xml:space="preserve">In the drop down list in the blue cell, choose the option that has the lowest number of average FTEs. If you are a seasonal business, you are required to choose option A. </t>
  </si>
  <si>
    <t>Selection</t>
  </si>
  <si>
    <t>Option A</t>
  </si>
  <si>
    <t>Step 7:</t>
  </si>
  <si>
    <t>The excel document will automatically calculate the employee retention ratio.</t>
  </si>
  <si>
    <t>Estimated Employee Retention Ratio</t>
  </si>
  <si>
    <t>Step 8:</t>
  </si>
  <si>
    <t xml:space="preserve">Calculate the total amount of salary reduction of employees that earned an annualized salary of less than $100,000 during the most recent full quarter during which the employee was employed before the 8-week period that is in excess of 25%. Please refer back to the definitions section regarding exemptions related to returning employee salaries to prior levels. </t>
  </si>
  <si>
    <t>Employee Name</t>
  </si>
  <si>
    <t>Salary during most recent full quarter</t>
  </si>
  <si>
    <t>Salary during 8-week period</t>
  </si>
  <si>
    <t>$ Reduction</t>
  </si>
  <si>
    <t>% Reduction</t>
  </si>
  <si>
    <t>Amount of Loan Forgiveness Reduction</t>
  </si>
  <si>
    <t>Employee A</t>
  </si>
  <si>
    <t>Employee B</t>
  </si>
  <si>
    <t>Employee C</t>
  </si>
  <si>
    <t>Employee D</t>
  </si>
  <si>
    <t>Estimated total amount of reduction in Loan Forgiveness related to Salary or Wage Reduction</t>
  </si>
  <si>
    <t>Step 9:</t>
  </si>
  <si>
    <t>The excel document will calculate the estimated Total Loan Forgiveness Amount as well as the estimated remaining loan balance post-forgiveness.</t>
  </si>
  <si>
    <t>Estimated Total Loan Forgiveness</t>
  </si>
  <si>
    <t>Estimated Remaining Loan Balance Post-Forgiveness</t>
  </si>
  <si>
    <t>Option B</t>
  </si>
  <si>
    <t>Yes</t>
  </si>
  <si>
    <t>No</t>
  </si>
  <si>
    <t>TTM Compensation in Excess of $100,000</t>
  </si>
  <si>
    <t>Applicable Total TTM Payroll</t>
  </si>
  <si>
    <t>Enter the amount for each category that you expect to incur over the 8-week period after receiving the loan to calculate the estimated Maximum Loan Forgiveness Amount. Keep in mind this amount is susceptible to reductions calculated in steps 3 through 8.</t>
  </si>
  <si>
    <t>Estimated Total amount of reduction in Loan Forgiveness related to Salary or Wage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</si>
</sst>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_);_(* \(#,##0.0\);_(* &quot;-&quot;??_);_(@_)"/>
    <numFmt numFmtId="165" formatCode="_(* #,##0_);_(* \(#,##0\);_(* &quot;-&quot;??_);_(@_)"/>
    <numFmt numFmtId="166" formatCode="\ mmmm\ yyyy"/>
    <numFmt numFmtId="167" formatCode="_([$$-409]* #,##0.00_);_([$$-409]* \(#,##0.00\);_([$$-409]* &quot;-&quot;??_);_(@_)"/>
    <numFmt numFmtId="168" formatCode="0.0\x"/>
  </numFmts>
  <fonts count="6">
    <font>
      <sz val="11"/>
      <color theme="1"/>
      <name val="Calibri"/>
      <family val="2"/>
      <scheme val="minor"/>
    </font>
    <font>
      <sz val="11"/>
      <color rgb="FF0000FF"/>
      <name val="Calibri"/>
      <family val="2"/>
      <scheme val="minor"/>
    </font>
    <font>
      <b/>
      <u/>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3" tint="0.59999389629810485"/>
        <bgColor indexed="64"/>
      </patternFill>
    </fill>
  </fills>
  <borders count="16">
    <border>
      <left/>
      <right/>
      <top/>
      <bottom/>
      <diagonal/>
    </border>
    <border>
      <left/>
      <right/>
      <top/>
      <bottom style="medium">
        <color rgb="FF0079C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99">
    <xf numFmtId="0" fontId="0" fillId="0" borderId="0" xfId="0"/>
    <xf numFmtId="0" fontId="2" fillId="0" borderId="0" xfId="0" applyFont="1" applyAlignment="1">
      <alignment horizontal="left" vertical="top" wrapText="1"/>
    </xf>
    <xf numFmtId="0" fontId="0" fillId="0" borderId="0" xfId="0" applyFont="1"/>
    <xf numFmtId="0" fontId="0" fillId="0" borderId="0" xfId="0"/>
    <xf numFmtId="0" fontId="4" fillId="0" borderId="0" xfId="0" applyFont="1"/>
    <xf numFmtId="0" fontId="0" fillId="0" borderId="0" xfId="0" applyAlignment="1">
      <alignment horizontal="center" vertical="center"/>
    </xf>
    <xf numFmtId="0" fontId="2" fillId="0" borderId="0" xfId="0" applyFont="1" applyAlignment="1">
      <alignment horizontal="right"/>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0" fillId="0" borderId="0" xfId="0" applyNumberFormat="1" applyBorder="1"/>
    <xf numFmtId="44" fontId="0" fillId="0" borderId="0" xfId="2" applyFont="1" applyBorder="1"/>
    <xf numFmtId="49" fontId="0" fillId="0" borderId="9" xfId="0" applyNumberFormat="1" applyBorder="1"/>
    <xf numFmtId="44" fontId="0" fillId="0" borderId="10" xfId="2" applyFont="1" applyBorder="1"/>
    <xf numFmtId="49" fontId="0" fillId="0" borderId="11" xfId="0" applyNumberFormat="1" applyBorder="1"/>
    <xf numFmtId="44" fontId="0" fillId="0" borderId="12" xfId="2" applyFont="1" applyBorder="1"/>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44" fontId="1" fillId="0" borderId="0" xfId="2" applyFont="1" applyFill="1" applyBorder="1"/>
    <xf numFmtId="49" fontId="4" fillId="7" borderId="13" xfId="0" applyNumberFormat="1" applyFont="1" applyFill="1" applyBorder="1"/>
    <xf numFmtId="44" fontId="4" fillId="7" borderId="14" xfId="2" applyFont="1" applyFill="1" applyBorder="1"/>
    <xf numFmtId="0" fontId="0" fillId="0" borderId="0" xfId="0" applyAlignment="1">
      <alignment horizontal="left" indent="2"/>
    </xf>
    <xf numFmtId="0" fontId="0" fillId="0" borderId="0" xfId="0" applyAlignment="1">
      <alignment horizontal="left" indent="5"/>
    </xf>
    <xf numFmtId="0" fontId="0" fillId="0" borderId="0" xfId="0" applyAlignment="1">
      <alignment horizontal="left"/>
    </xf>
    <xf numFmtId="0" fontId="4" fillId="0" borderId="0" xfId="0" applyFont="1" applyAlignment="1">
      <alignment horizontal="left" indent="3"/>
    </xf>
    <xf numFmtId="0" fontId="2" fillId="0" borderId="0" xfId="0" applyFont="1" applyAlignment="1"/>
    <xf numFmtId="0" fontId="0" fillId="0" borderId="9" xfId="0" applyBorder="1"/>
    <xf numFmtId="49" fontId="0" fillId="0" borderId="9" xfId="0" applyNumberFormat="1" applyFont="1" applyFill="1" applyBorder="1" applyAlignment="1"/>
    <xf numFmtId="49" fontId="0" fillId="0" borderId="11" xfId="0" applyNumberFormat="1" applyFont="1" applyFill="1" applyBorder="1" applyAlignment="1"/>
    <xf numFmtId="49" fontId="4" fillId="5" borderId="3" xfId="0" applyNumberFormat="1" applyFont="1" applyFill="1" applyBorder="1" applyAlignment="1">
      <alignment horizontal="center" vertical="center"/>
    </xf>
    <xf numFmtId="44" fontId="4" fillId="5" borderId="5" xfId="2" applyFont="1" applyFill="1" applyBorder="1" applyAlignment="1">
      <alignment horizontal="center" vertical="center" wrapText="1"/>
    </xf>
    <xf numFmtId="49" fontId="4" fillId="7" borderId="13" xfId="0" applyNumberFormat="1" applyFont="1" applyFill="1" applyBorder="1" applyAlignment="1"/>
    <xf numFmtId="44" fontId="4" fillId="7" borderId="14" xfId="0" applyNumberFormat="1" applyFont="1" applyFill="1" applyBorder="1"/>
    <xf numFmtId="0" fontId="4" fillId="5" borderId="3" xfId="0" applyFont="1" applyFill="1" applyBorder="1" applyAlignment="1">
      <alignment horizontal="center"/>
    </xf>
    <xf numFmtId="0" fontId="0" fillId="0" borderId="11" xfId="0" applyBorder="1"/>
    <xf numFmtId="0" fontId="4" fillId="0" borderId="13" xfId="0" applyFont="1" applyBorder="1"/>
    <xf numFmtId="0" fontId="4" fillId="0" borderId="14" xfId="0" applyFont="1" applyBorder="1"/>
    <xf numFmtId="165" fontId="4" fillId="0" borderId="14" xfId="0" applyNumberFormat="1" applyFont="1" applyBorder="1"/>
    <xf numFmtId="0" fontId="4" fillId="5" borderId="6" xfId="0" applyFont="1" applyFill="1" applyBorder="1" applyAlignment="1">
      <alignment horizontal="center"/>
    </xf>
    <xf numFmtId="0" fontId="4" fillId="5" borderId="8" xfId="0" applyFont="1" applyFill="1" applyBorder="1" applyAlignment="1">
      <alignment horizontal="center"/>
    </xf>
    <xf numFmtId="166" fontId="0" fillId="0" borderId="6" xfId="0" applyNumberFormat="1" applyBorder="1" applyAlignment="1">
      <alignment horizontal="left"/>
    </xf>
    <xf numFmtId="166" fontId="0" fillId="0" borderId="9" xfId="0" applyNumberFormat="1" applyBorder="1" applyAlignment="1">
      <alignment horizontal="left"/>
    </xf>
    <xf numFmtId="166" fontId="0" fillId="0" borderId="11" xfId="0" applyNumberFormat="1" applyBorder="1" applyAlignment="1">
      <alignment horizontal="left"/>
    </xf>
    <xf numFmtId="167" fontId="0" fillId="0" borderId="0" xfId="0" applyNumberFormat="1" applyBorder="1"/>
    <xf numFmtId="9" fontId="0" fillId="0" borderId="0" xfId="3" applyFont="1" applyBorder="1"/>
    <xf numFmtId="167" fontId="0" fillId="0" borderId="2" xfId="0" applyNumberFormat="1" applyBorder="1"/>
    <xf numFmtId="9" fontId="0" fillId="0" borderId="2" xfId="3" applyFont="1" applyBorder="1"/>
    <xf numFmtId="0" fontId="4" fillId="5" borderId="3" xfId="0" applyFont="1" applyFill="1" applyBorder="1"/>
    <xf numFmtId="0" fontId="4" fillId="6" borderId="13" xfId="0" applyFont="1" applyFill="1" applyBorder="1"/>
    <xf numFmtId="0" fontId="4" fillId="6" borderId="15" xfId="0" applyFont="1" applyFill="1" applyBorder="1"/>
    <xf numFmtId="0" fontId="0" fillId="6" borderId="15" xfId="0" applyFill="1" applyBorder="1"/>
    <xf numFmtId="167" fontId="4" fillId="6" borderId="14" xfId="0" applyNumberFormat="1" applyFont="1" applyFill="1" applyBorder="1"/>
    <xf numFmtId="0" fontId="4" fillId="0" borderId="0" xfId="0" applyFont="1" applyBorder="1"/>
    <xf numFmtId="0" fontId="0" fillId="0" borderId="0" xfId="0" applyFont="1" applyBorder="1"/>
    <xf numFmtId="0" fontId="4" fillId="7" borderId="13" xfId="0" applyFont="1" applyFill="1" applyBorder="1"/>
    <xf numFmtId="0" fontId="4" fillId="7" borderId="15" xfId="0" applyFont="1" applyFill="1" applyBorder="1"/>
    <xf numFmtId="168" fontId="4" fillId="6" borderId="14" xfId="0" applyNumberFormat="1" applyFont="1" applyFill="1" applyBorder="1"/>
    <xf numFmtId="0" fontId="2" fillId="0" borderId="0" xfId="0" applyFont="1" applyAlignment="1">
      <alignment horizontal="right" vertical="top"/>
    </xf>
    <xf numFmtId="164" fontId="0" fillId="0" borderId="0" xfId="1" applyNumberFormat="1" applyFont="1" applyBorder="1"/>
    <xf numFmtId="49" fontId="0" fillId="0" borderId="0" xfId="0" applyNumberFormat="1" applyFill="1" applyBorder="1"/>
    <xf numFmtId="49" fontId="0" fillId="0" borderId="0" xfId="0" applyNumberFormat="1" applyFont="1" applyBorder="1"/>
    <xf numFmtId="44" fontId="3" fillId="0" borderId="0" xfId="2" applyFont="1" applyBorder="1"/>
    <xf numFmtId="49" fontId="4" fillId="0" borderId="13" xfId="0" applyNumberFormat="1" applyFont="1" applyBorder="1"/>
    <xf numFmtId="44" fontId="4" fillId="0" borderId="14" xfId="2" applyFont="1" applyBorder="1"/>
    <xf numFmtId="44" fontId="1" fillId="4" borderId="6" xfId="2" applyFont="1" applyFill="1" applyBorder="1" applyProtection="1">
      <protection locked="0"/>
    </xf>
    <xf numFmtId="44" fontId="1" fillId="4" borderId="7" xfId="2" applyFont="1" applyFill="1" applyBorder="1" applyProtection="1">
      <protection locked="0"/>
    </xf>
    <xf numFmtId="44" fontId="1" fillId="4" borderId="8" xfId="2" applyFont="1" applyFill="1" applyBorder="1" applyProtection="1">
      <protection locked="0"/>
    </xf>
    <xf numFmtId="44" fontId="1" fillId="4" borderId="9" xfId="2" applyFont="1" applyFill="1" applyBorder="1" applyProtection="1">
      <protection locked="0"/>
    </xf>
    <xf numFmtId="44" fontId="1" fillId="4" borderId="0" xfId="2" applyFont="1" applyFill="1" applyBorder="1" applyProtection="1">
      <protection locked="0"/>
    </xf>
    <xf numFmtId="44" fontId="1" fillId="4" borderId="10" xfId="2" applyFont="1" applyFill="1" applyBorder="1" applyProtection="1">
      <protection locked="0"/>
    </xf>
    <xf numFmtId="44" fontId="1" fillId="4" borderId="11" xfId="2" applyFont="1" applyFill="1" applyBorder="1" applyProtection="1">
      <protection locked="0"/>
    </xf>
    <xf numFmtId="44" fontId="1" fillId="4" borderId="2" xfId="2" applyFont="1" applyFill="1" applyBorder="1" applyProtection="1">
      <protection locked="0"/>
    </xf>
    <xf numFmtId="44" fontId="1" fillId="4" borderId="12" xfId="2" applyFont="1" applyFill="1" applyBorder="1" applyProtection="1">
      <protection locked="0"/>
    </xf>
    <xf numFmtId="165" fontId="1" fillId="4" borderId="10" xfId="1" applyNumberFormat="1" applyFont="1" applyFill="1" applyBorder="1" applyProtection="1">
      <protection locked="0"/>
    </xf>
    <xf numFmtId="165" fontId="1" fillId="4" borderId="12" xfId="1" applyNumberFormat="1" applyFont="1" applyFill="1" applyBorder="1" applyProtection="1">
      <protection locked="0"/>
    </xf>
    <xf numFmtId="165" fontId="1" fillId="4" borderId="8" xfId="1" applyNumberFormat="1" applyFont="1" applyFill="1" applyBorder="1" applyProtection="1">
      <protection locked="0"/>
    </xf>
    <xf numFmtId="0" fontId="4" fillId="8" borderId="14" xfId="0" applyFont="1" applyFill="1" applyBorder="1" applyProtection="1">
      <protection locked="0"/>
    </xf>
    <xf numFmtId="0" fontId="4" fillId="0" borderId="0" xfId="0" applyFont="1" applyAlignment="1">
      <alignment horizontal="left" vertical="top" wrapText="1"/>
    </xf>
    <xf numFmtId="0" fontId="0" fillId="0" borderId="0" xfId="0" applyFont="1" applyAlignment="1">
      <alignment horizontal="left" vertical="top" wrapText="1"/>
    </xf>
    <xf numFmtId="0" fontId="4" fillId="5" borderId="4" xfId="0" applyFont="1" applyFill="1" applyBorder="1" applyAlignment="1">
      <alignment horizontal="center"/>
    </xf>
    <xf numFmtId="0" fontId="4" fillId="5" borderId="5" xfId="0" applyFont="1" applyFill="1" applyBorder="1" applyAlignment="1">
      <alignment horizontal="center"/>
    </xf>
    <xf numFmtId="167" fontId="1" fillId="0" borderId="0" xfId="0" applyNumberFormat="1" applyFont="1" applyBorder="1" applyAlignment="1" applyProtection="1">
      <alignment horizontal="center"/>
      <protection locked="0"/>
    </xf>
    <xf numFmtId="44" fontId="1" fillId="0" borderId="0" xfId="2" applyFont="1" applyBorder="1" applyAlignment="1" applyProtection="1">
      <alignment horizontal="center"/>
      <protection locked="0"/>
    </xf>
    <xf numFmtId="167" fontId="0" fillId="0" borderId="0" xfId="0" applyNumberFormat="1" applyBorder="1" applyAlignment="1">
      <alignment horizontal="center"/>
    </xf>
    <xf numFmtId="167" fontId="0" fillId="0" borderId="10" xfId="0" applyNumberFormat="1" applyBorder="1" applyAlignment="1">
      <alignment horizontal="center"/>
    </xf>
    <xf numFmtId="167" fontId="1" fillId="0" borderId="2" xfId="0" applyNumberFormat="1" applyFont="1" applyBorder="1" applyAlignment="1" applyProtection="1">
      <alignment horizontal="center"/>
      <protection locked="0"/>
    </xf>
    <xf numFmtId="44" fontId="1" fillId="0" borderId="2" xfId="2" applyFont="1" applyBorder="1" applyAlignment="1" applyProtection="1">
      <alignment horizontal="center"/>
      <protection locked="0"/>
    </xf>
    <xf numFmtId="167" fontId="0" fillId="0" borderId="2" xfId="0" applyNumberFormat="1" applyBorder="1" applyAlignment="1">
      <alignment horizontal="center"/>
    </xf>
    <xf numFmtId="167" fontId="0" fillId="0" borderId="12" xfId="0" applyNumberFormat="1" applyBorder="1" applyAlignment="1">
      <alignment horizontal="center"/>
    </xf>
    <xf numFmtId="0" fontId="0" fillId="0" borderId="0" xfId="0" applyAlignment="1">
      <alignment horizontal="left" vertical="center" wrapText="1"/>
    </xf>
    <xf numFmtId="0" fontId="4" fillId="5" borderId="4" xfId="0" applyFont="1" applyFill="1" applyBorder="1" applyAlignment="1">
      <alignment horizontal="center"/>
    </xf>
    <xf numFmtId="0" fontId="4" fillId="5" borderId="5" xfId="0" applyFont="1" applyFill="1" applyBorder="1" applyAlignment="1">
      <alignment horizontal="center"/>
    </xf>
    <xf numFmtId="0" fontId="0" fillId="0" borderId="0" xfId="0" applyFont="1" applyBorder="1" applyAlignment="1">
      <alignment horizontal="left" vertical="center" wrapText="1" indent="5"/>
    </xf>
    <xf numFmtId="0" fontId="4" fillId="0" borderId="0" xfId="0" applyFont="1" applyAlignment="1">
      <alignment horizontal="left" vertical="top" wrapText="1"/>
    </xf>
    <xf numFmtId="0" fontId="5" fillId="0" borderId="1" xfId="0" applyFont="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0000FF"/>
      <color rgb="FF0079C1"/>
      <color rgb="FF007913"/>
      <color rgb="FF0079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314326</xdr:colOff>
      <xdr:row>0</xdr:row>
      <xdr:rowOff>63719</xdr:rowOff>
    </xdr:from>
    <xdr:to>
      <xdr:col>2</xdr:col>
      <xdr:colOff>232705</xdr:colOff>
      <xdr:row>1</xdr:row>
      <xdr:rowOff>342900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2114"/>
        <a:stretch/>
      </xdr:blipFill>
      <xdr:spPr>
        <a:xfrm>
          <a:off x="314326" y="63719"/>
          <a:ext cx="2049598" cy="469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314326</xdr:colOff>
      <xdr:row>0</xdr:row>
      <xdr:rowOff>63719</xdr:rowOff>
    </xdr:from>
    <xdr:to>
      <xdr:col>2</xdr:col>
      <xdr:colOff>232705</xdr:colOff>
      <xdr:row>1</xdr:row>
      <xdr:rowOff>342900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2114"/>
        <a:stretch/>
      </xdr:blipFill>
      <xdr:spPr>
        <a:xfrm>
          <a:off x="314326" y="63719"/>
          <a:ext cx="2051979" cy="469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1048457"/>
  <sheetViews>
    <sheetView showGridLines="0" tabSelected="1" topLeftCell="A43" zoomScale="80" zoomScaleNormal="80" workbookViewId="0">
      <selection activeCell="G59" sqref="G59"/>
    </sheetView>
  </sheetViews>
  <sheetFormatPr defaultRowHeight="15"/>
  <cols>
    <col min="1" max="1" width="6.42578125" customWidth="1"/>
    <col min="2" max="2" width="25.5703125" customWidth="1"/>
    <col min="3" max="3" width="38.7109375" customWidth="1"/>
    <col min="4" max="4" width="20" customWidth="1"/>
    <col min="5" max="5" width="7" customWidth="1"/>
    <col min="6" max="7" width="15.5703125" customWidth="1"/>
    <col min="8" max="8" width="19.5703125" customWidth="1"/>
    <col min="9" max="9" width="20" customWidth="1"/>
    <col min="10" max="10" width="15.5703125" customWidth="1"/>
    <col min="11" max="11" width="26.5703125" customWidth="1"/>
    <col min="12" max="13" width="23.42578125" customWidth="1"/>
    <col min="14" max="14" width="28.42578125" customWidth="1"/>
    <col min="15" max="15" width="23.42578125" customWidth="1"/>
  </cols>
  <sheetData>
    <row r="2" spans="2:18" ht="31.5" customHeight="1" thickBot="1">
      <c r="B2" s="96" t="s">
        <v>0</v>
      </c>
      <c r="C2" s="96"/>
      <c r="D2" s="96"/>
      <c r="E2" s="96"/>
      <c r="F2" s="96"/>
      <c r="G2" s="96"/>
      <c r="H2" s="96"/>
      <c r="I2" s="96"/>
      <c r="J2" s="96"/>
      <c r="K2" s="96"/>
      <c r="L2" s="96"/>
      <c r="M2" s="96"/>
      <c r="N2" s="96"/>
      <c r="O2" s="96"/>
      <c r="P2" s="96"/>
      <c r="Q2" s="96"/>
      <c r="R2" s="96"/>
    </row>
    <row r="4" spans="2:18" ht="15" customHeight="1">
      <c r="B4" s="95" t="s">
        <v>1</v>
      </c>
      <c r="C4" s="97" t="s">
        <v>2</v>
      </c>
      <c r="D4" s="97"/>
      <c r="E4" s="97"/>
      <c r="F4" s="97"/>
      <c r="G4" s="97"/>
      <c r="H4" s="97"/>
      <c r="I4" s="97"/>
      <c r="J4" s="97"/>
      <c r="K4" s="97"/>
      <c r="L4" s="97"/>
      <c r="M4" s="97"/>
      <c r="N4" s="97"/>
      <c r="O4" s="97"/>
      <c r="P4" s="97"/>
      <c r="Q4" s="97"/>
      <c r="R4" s="97"/>
    </row>
    <row r="5" spans="2:18">
      <c r="B5" s="95"/>
      <c r="C5" s="97"/>
      <c r="D5" s="97"/>
      <c r="E5" s="97"/>
      <c r="F5" s="97"/>
      <c r="G5" s="97"/>
      <c r="H5" s="97"/>
      <c r="I5" s="97"/>
      <c r="J5" s="97"/>
      <c r="K5" s="97"/>
      <c r="L5" s="97"/>
      <c r="M5" s="97"/>
      <c r="N5" s="97"/>
      <c r="O5" s="97"/>
      <c r="P5" s="97"/>
      <c r="Q5" s="97"/>
      <c r="R5" s="97"/>
    </row>
    <row r="6" spans="2:18">
      <c r="B6" s="95"/>
      <c r="C6" s="97"/>
      <c r="D6" s="97"/>
      <c r="E6" s="97"/>
      <c r="F6" s="97"/>
      <c r="G6" s="97"/>
      <c r="H6" s="97"/>
      <c r="I6" s="97"/>
      <c r="J6" s="97"/>
      <c r="K6" s="97"/>
      <c r="L6" s="97"/>
      <c r="M6" s="97"/>
      <c r="N6" s="97"/>
      <c r="O6" s="97"/>
      <c r="P6" s="97"/>
      <c r="Q6" s="97"/>
      <c r="R6" s="97"/>
    </row>
    <row r="7" spans="2:18">
      <c r="B7" s="79"/>
      <c r="C7" s="80"/>
      <c r="D7" s="80"/>
      <c r="E7" s="80"/>
      <c r="F7" s="80"/>
      <c r="G7" s="80"/>
      <c r="H7" s="80"/>
      <c r="I7" s="80"/>
      <c r="J7" s="80"/>
      <c r="K7" s="80"/>
      <c r="L7" s="80"/>
      <c r="M7" s="80"/>
      <c r="N7" s="80"/>
      <c r="O7" s="80"/>
      <c r="P7" s="80"/>
      <c r="Q7" s="80"/>
      <c r="R7" s="80"/>
    </row>
    <row r="8" spans="2:18">
      <c r="B8" s="1" t="s">
        <v>3</v>
      </c>
      <c r="C8" s="98" t="s">
        <v>4</v>
      </c>
      <c r="D8" s="98"/>
      <c r="E8" s="98"/>
      <c r="F8" s="98"/>
      <c r="G8" s="98"/>
      <c r="H8" s="98"/>
      <c r="I8" s="98"/>
      <c r="J8" s="98"/>
      <c r="K8" s="98"/>
      <c r="L8" s="98"/>
      <c r="M8" s="98"/>
      <c r="N8" s="98"/>
      <c r="O8" s="98"/>
      <c r="P8" s="98"/>
      <c r="Q8" s="98"/>
      <c r="R8" s="98"/>
    </row>
    <row r="9" spans="2:18">
      <c r="B9" s="4"/>
      <c r="C9" s="24" t="s">
        <v>5</v>
      </c>
      <c r="D9" s="3"/>
      <c r="E9" s="3"/>
      <c r="F9" s="3"/>
      <c r="G9" s="3"/>
      <c r="H9" s="3"/>
      <c r="I9" s="3"/>
      <c r="J9" s="3"/>
      <c r="K9" s="3"/>
      <c r="L9" s="3"/>
      <c r="M9" s="3"/>
      <c r="N9" s="3"/>
      <c r="O9" s="3"/>
      <c r="P9" s="3"/>
      <c r="Q9" s="3"/>
      <c r="R9" s="3"/>
    </row>
    <row r="10" spans="2:18">
      <c r="B10" s="3"/>
      <c r="C10" s="24" t="s">
        <v>6</v>
      </c>
      <c r="D10" s="3"/>
      <c r="E10" s="3"/>
      <c r="F10" s="3"/>
      <c r="G10" s="3"/>
      <c r="H10" s="3"/>
      <c r="I10" s="3"/>
      <c r="J10" s="3"/>
      <c r="K10" s="3"/>
      <c r="L10" s="3"/>
      <c r="M10" s="3"/>
      <c r="N10" s="3"/>
      <c r="O10" s="3"/>
      <c r="P10" s="3"/>
      <c r="Q10" s="3"/>
      <c r="R10" s="3"/>
    </row>
    <row r="12" spans="2:18">
      <c r="B12" s="4"/>
      <c r="C12" s="3" t="s">
        <v>7</v>
      </c>
      <c r="D12" s="3"/>
      <c r="E12" s="3"/>
      <c r="F12" s="3"/>
      <c r="G12" s="3"/>
      <c r="H12" s="3"/>
      <c r="I12" s="3"/>
      <c r="J12" s="3"/>
      <c r="K12" s="3"/>
      <c r="L12" s="3"/>
      <c r="M12" s="3"/>
      <c r="N12" s="3"/>
      <c r="O12" s="3"/>
      <c r="P12" s="3"/>
      <c r="Q12" s="3"/>
      <c r="R12" s="3"/>
    </row>
    <row r="13" spans="2:18">
      <c r="B13" s="4"/>
      <c r="C13" s="24" t="s">
        <v>8</v>
      </c>
      <c r="D13" s="3"/>
      <c r="E13" s="3"/>
      <c r="F13" s="3"/>
      <c r="G13" s="3"/>
      <c r="H13" s="3"/>
      <c r="I13" s="3"/>
      <c r="J13" s="3"/>
      <c r="K13" s="3"/>
      <c r="L13" s="3"/>
      <c r="M13" s="3"/>
      <c r="N13" s="3"/>
      <c r="O13" s="3"/>
      <c r="P13" s="3"/>
      <c r="Q13" s="3"/>
      <c r="R13" s="3"/>
    </row>
    <row r="14" spans="2:18">
      <c r="B14" s="4"/>
      <c r="C14" s="24" t="s">
        <v>9</v>
      </c>
      <c r="D14" s="3"/>
      <c r="E14" s="3"/>
      <c r="F14" s="3"/>
      <c r="G14" s="3"/>
      <c r="H14" s="3"/>
      <c r="I14" s="3"/>
      <c r="J14" s="3"/>
      <c r="K14" s="3"/>
      <c r="L14" s="3"/>
      <c r="M14" s="3"/>
      <c r="N14" s="3"/>
      <c r="O14" s="3"/>
      <c r="P14" s="3"/>
      <c r="Q14" s="3"/>
      <c r="R14" s="3"/>
    </row>
    <row r="15" spans="2:18">
      <c r="B15" s="4"/>
      <c r="C15" s="24" t="s">
        <v>10</v>
      </c>
      <c r="D15" s="3"/>
      <c r="E15" s="3"/>
      <c r="F15" s="3"/>
      <c r="G15" s="3"/>
      <c r="H15" s="3"/>
      <c r="I15" s="3"/>
      <c r="J15" s="3"/>
      <c r="K15" s="3"/>
      <c r="L15" s="3"/>
      <c r="M15" s="3"/>
      <c r="N15" s="3"/>
      <c r="O15" s="3"/>
      <c r="P15" s="3"/>
      <c r="Q15" s="3"/>
      <c r="R15" s="3"/>
    </row>
    <row r="16" spans="2:18">
      <c r="B16" s="4"/>
      <c r="C16" s="24" t="s">
        <v>11</v>
      </c>
      <c r="D16" s="3"/>
      <c r="E16" s="3"/>
      <c r="F16" s="3"/>
      <c r="G16" s="3"/>
      <c r="H16" s="3"/>
      <c r="I16" s="3"/>
      <c r="J16" s="3"/>
      <c r="K16" s="3"/>
      <c r="L16" s="3"/>
      <c r="M16" s="3"/>
      <c r="N16" s="3"/>
      <c r="O16" s="3"/>
      <c r="P16" s="3"/>
      <c r="Q16" s="3"/>
      <c r="R16" s="3"/>
    </row>
    <row r="17" spans="2:3">
      <c r="B17" s="4"/>
      <c r="C17" s="24" t="s">
        <v>12</v>
      </c>
    </row>
    <row r="18" spans="2:3">
      <c r="B18" s="4"/>
      <c r="C18" s="24" t="s">
        <v>13</v>
      </c>
    </row>
    <row r="19" spans="2:3">
      <c r="B19" s="4"/>
      <c r="C19" s="24" t="s">
        <v>14</v>
      </c>
    </row>
    <row r="20" spans="2:3">
      <c r="B20" s="4"/>
      <c r="C20" s="3"/>
    </row>
    <row r="21" spans="2:3">
      <c r="B21" s="4"/>
      <c r="C21" s="23" t="s">
        <v>15</v>
      </c>
    </row>
    <row r="22" spans="2:3">
      <c r="B22" s="4"/>
      <c r="C22" s="24" t="s">
        <v>16</v>
      </c>
    </row>
    <row r="23" spans="2:3">
      <c r="B23" s="4"/>
      <c r="C23" s="24" t="s">
        <v>17</v>
      </c>
    </row>
    <row r="24" spans="2:3">
      <c r="B24" s="3"/>
      <c r="C24" s="24" t="s">
        <v>18</v>
      </c>
    </row>
    <row r="25" spans="2:3">
      <c r="B25" s="4"/>
      <c r="C25" s="24" t="s">
        <v>19</v>
      </c>
    </row>
    <row r="26" spans="2:3" s="3" customFormat="1">
      <c r="B26" s="4"/>
    </row>
    <row r="27" spans="2:3" s="3" customFormat="1">
      <c r="B27" s="4"/>
      <c r="C27" s="25" t="s">
        <v>20</v>
      </c>
    </row>
    <row r="28" spans="2:3" s="3" customFormat="1">
      <c r="B28" s="4"/>
      <c r="C28" s="24" t="s">
        <v>21</v>
      </c>
    </row>
    <row r="29" spans="2:3" s="3" customFormat="1">
      <c r="B29" s="4"/>
      <c r="C29" s="24" t="s">
        <v>22</v>
      </c>
    </row>
    <row r="30" spans="2:3" s="3" customFormat="1">
      <c r="B30" s="4"/>
      <c r="C30" s="24" t="s">
        <v>23</v>
      </c>
    </row>
    <row r="31" spans="2:3">
      <c r="B31" s="4"/>
      <c r="C31" s="24" t="s">
        <v>24</v>
      </c>
    </row>
    <row r="32" spans="2:3" s="3" customFormat="1">
      <c r="B32" s="4"/>
      <c r="C32" s="24"/>
    </row>
    <row r="33" spans="2:18" s="3" customFormat="1">
      <c r="B33" s="4"/>
      <c r="C33" s="26" t="s">
        <v>25</v>
      </c>
    </row>
    <row r="34" spans="2:18" s="3" customFormat="1">
      <c r="B34" s="4"/>
      <c r="C34" s="24" t="s">
        <v>26</v>
      </c>
    </row>
    <row r="35" spans="2:18" s="3" customFormat="1">
      <c r="B35" s="4"/>
      <c r="C35" s="24" t="s">
        <v>27</v>
      </c>
    </row>
    <row r="36" spans="2:18" s="3" customFormat="1">
      <c r="B36" s="4"/>
      <c r="C36" s="24"/>
    </row>
    <row r="37" spans="2:18" s="3" customFormat="1">
      <c r="B37" s="4"/>
      <c r="C37" s="26" t="s">
        <v>28</v>
      </c>
    </row>
    <row r="38" spans="2:18" s="3" customFormat="1" ht="33.75" customHeight="1">
      <c r="B38" s="4"/>
      <c r="C38" s="94" t="s">
        <v>29</v>
      </c>
      <c r="D38" s="94"/>
      <c r="E38" s="94"/>
      <c r="F38" s="94"/>
      <c r="G38" s="94"/>
      <c r="H38" s="94"/>
      <c r="I38" s="94"/>
      <c r="J38" s="94"/>
      <c r="K38" s="94"/>
      <c r="L38" s="94"/>
      <c r="M38" s="94"/>
      <c r="N38" s="94"/>
      <c r="O38" s="94"/>
      <c r="P38" s="94"/>
      <c r="Q38" s="94"/>
      <c r="R38" s="94"/>
    </row>
    <row r="39" spans="2:18" s="3" customFormat="1" ht="30" customHeight="1">
      <c r="B39" s="4"/>
      <c r="C39" s="94" t="s">
        <v>30</v>
      </c>
      <c r="D39" s="94"/>
      <c r="E39" s="94"/>
      <c r="F39" s="94"/>
      <c r="G39" s="94"/>
      <c r="H39" s="94"/>
      <c r="I39" s="94"/>
      <c r="J39" s="94"/>
      <c r="K39" s="94"/>
      <c r="L39" s="94"/>
      <c r="M39" s="94"/>
      <c r="N39" s="94"/>
      <c r="O39" s="94"/>
      <c r="P39" s="94"/>
      <c r="Q39" s="94"/>
      <c r="R39" s="94"/>
    </row>
    <row r="40" spans="2:18" s="3" customFormat="1">
      <c r="B40" s="4"/>
      <c r="C40" s="24"/>
    </row>
    <row r="41" spans="2:18">
      <c r="B41" s="4" t="s">
        <v>31</v>
      </c>
      <c r="C41" s="3" t="s">
        <v>32</v>
      </c>
      <c r="D41" s="3"/>
      <c r="E41" s="3"/>
      <c r="F41" s="3"/>
      <c r="G41" s="3"/>
      <c r="H41" s="3"/>
      <c r="I41" s="3"/>
      <c r="J41" s="3"/>
      <c r="K41" s="3"/>
      <c r="L41" s="3"/>
      <c r="M41" s="3"/>
      <c r="N41" s="3"/>
      <c r="O41" s="3"/>
      <c r="P41" s="3"/>
      <c r="Q41" s="3"/>
      <c r="R41" s="3"/>
    </row>
    <row r="42" spans="2:18">
      <c r="B42" s="4"/>
      <c r="C42" s="3"/>
      <c r="D42" s="3"/>
      <c r="E42" s="3"/>
      <c r="F42" s="3"/>
      <c r="G42" s="3"/>
      <c r="H42" s="3"/>
      <c r="I42" s="3"/>
      <c r="J42" s="3"/>
      <c r="K42" s="3"/>
      <c r="L42" s="3"/>
      <c r="M42" s="3"/>
      <c r="N42" s="3"/>
      <c r="O42" s="3"/>
      <c r="P42" s="3"/>
      <c r="Q42" s="3"/>
      <c r="R42" s="3"/>
    </row>
    <row r="43" spans="2:18">
      <c r="B43" s="6" t="s">
        <v>33</v>
      </c>
      <c r="C43" s="2" t="s">
        <v>34</v>
      </c>
      <c r="D43" s="3"/>
      <c r="E43" s="3"/>
      <c r="F43" s="3"/>
      <c r="G43" s="3"/>
      <c r="H43" s="3"/>
      <c r="I43" s="3"/>
      <c r="J43" s="3"/>
      <c r="K43" s="3"/>
      <c r="L43" s="3"/>
      <c r="M43" s="3"/>
      <c r="N43" s="3"/>
      <c r="O43" s="3"/>
      <c r="P43" s="3"/>
      <c r="Q43" s="3"/>
      <c r="R43" s="3"/>
    </row>
    <row r="45" spans="2:18" ht="48" customHeight="1">
      <c r="B45" s="3"/>
      <c r="C45" s="18" t="s">
        <v>35</v>
      </c>
      <c r="D45" s="19" t="s">
        <v>36</v>
      </c>
      <c r="E45" s="5"/>
      <c r="F45" s="7" t="s">
        <v>37</v>
      </c>
      <c r="G45" s="8" t="s">
        <v>38</v>
      </c>
      <c r="H45" s="8" t="s">
        <v>39</v>
      </c>
      <c r="I45" s="8" t="s">
        <v>40</v>
      </c>
      <c r="J45" s="8" t="s">
        <v>41</v>
      </c>
      <c r="K45" s="11" t="s">
        <v>42</v>
      </c>
      <c r="L45" s="9" t="s">
        <v>43</v>
      </c>
      <c r="M45" s="9" t="s">
        <v>44</v>
      </c>
      <c r="N45" s="10" t="s">
        <v>45</v>
      </c>
      <c r="O45" s="3"/>
      <c r="P45" s="3"/>
      <c r="Q45" s="3"/>
      <c r="R45" s="3"/>
    </row>
    <row r="46" spans="2:18">
      <c r="B46" s="3"/>
      <c r="C46" s="14" t="s">
        <v>46</v>
      </c>
      <c r="D46" s="15">
        <f t="shared" ref="D46:D57" si="0">SUM(F46:K46)-SUM(L46:N46)</f>
        <v>0</v>
      </c>
      <c r="E46" s="3"/>
      <c r="F46" s="66">
        <v>0</v>
      </c>
      <c r="G46" s="67">
        <v>0</v>
      </c>
      <c r="H46" s="67">
        <v>0</v>
      </c>
      <c r="I46" s="67">
        <v>0</v>
      </c>
      <c r="J46" s="67">
        <v>0</v>
      </c>
      <c r="K46" s="67">
        <v>0</v>
      </c>
      <c r="L46" s="66">
        <v>0</v>
      </c>
      <c r="M46" s="67">
        <v>0</v>
      </c>
      <c r="N46" s="68">
        <v>0</v>
      </c>
      <c r="O46" s="3"/>
      <c r="P46" s="3"/>
      <c r="Q46" s="3"/>
      <c r="R46" s="3"/>
    </row>
    <row r="47" spans="2:18">
      <c r="B47" s="3"/>
      <c r="C47" s="14" t="s">
        <v>47</v>
      </c>
      <c r="D47" s="15">
        <f t="shared" si="0"/>
        <v>0</v>
      </c>
      <c r="E47" s="3"/>
      <c r="F47" s="69">
        <v>0</v>
      </c>
      <c r="G47" s="70">
        <v>0</v>
      </c>
      <c r="H47" s="70">
        <v>0</v>
      </c>
      <c r="I47" s="70">
        <v>0</v>
      </c>
      <c r="J47" s="70">
        <v>0</v>
      </c>
      <c r="K47" s="70">
        <v>0</v>
      </c>
      <c r="L47" s="69">
        <v>0</v>
      </c>
      <c r="M47" s="70">
        <v>0</v>
      </c>
      <c r="N47" s="71">
        <v>0</v>
      </c>
      <c r="O47" s="3"/>
      <c r="P47" s="3"/>
      <c r="Q47" s="3"/>
      <c r="R47" s="3"/>
    </row>
    <row r="48" spans="2:18">
      <c r="B48" s="3"/>
      <c r="C48" s="14" t="s">
        <v>48</v>
      </c>
      <c r="D48" s="15">
        <f t="shared" si="0"/>
        <v>0</v>
      </c>
      <c r="E48" s="3"/>
      <c r="F48" s="69">
        <v>0</v>
      </c>
      <c r="G48" s="70">
        <v>0</v>
      </c>
      <c r="H48" s="70">
        <v>0</v>
      </c>
      <c r="I48" s="70">
        <v>0</v>
      </c>
      <c r="J48" s="70">
        <v>0</v>
      </c>
      <c r="K48" s="70">
        <v>0</v>
      </c>
      <c r="L48" s="69">
        <v>0</v>
      </c>
      <c r="M48" s="70">
        <v>0</v>
      </c>
      <c r="N48" s="71">
        <v>0</v>
      </c>
      <c r="O48" s="3"/>
      <c r="P48" s="3"/>
      <c r="Q48" s="3"/>
      <c r="R48" s="3"/>
    </row>
    <row r="49" spans="3:14">
      <c r="C49" s="14" t="s">
        <v>49</v>
      </c>
      <c r="D49" s="15">
        <f t="shared" si="0"/>
        <v>0</v>
      </c>
      <c r="E49" s="3"/>
      <c r="F49" s="69">
        <v>0</v>
      </c>
      <c r="G49" s="70">
        <v>0</v>
      </c>
      <c r="H49" s="70">
        <v>0</v>
      </c>
      <c r="I49" s="70">
        <v>0</v>
      </c>
      <c r="J49" s="70">
        <v>0</v>
      </c>
      <c r="K49" s="70">
        <v>0</v>
      </c>
      <c r="L49" s="69">
        <v>0</v>
      </c>
      <c r="M49" s="70">
        <v>0</v>
      </c>
      <c r="N49" s="71">
        <v>0</v>
      </c>
    </row>
    <row r="50" spans="3:14">
      <c r="C50" s="14" t="s">
        <v>50</v>
      </c>
      <c r="D50" s="15">
        <f t="shared" si="0"/>
        <v>0</v>
      </c>
      <c r="E50" s="3"/>
      <c r="F50" s="69">
        <v>0</v>
      </c>
      <c r="G50" s="70">
        <v>0</v>
      </c>
      <c r="H50" s="70">
        <v>0</v>
      </c>
      <c r="I50" s="70">
        <v>0</v>
      </c>
      <c r="J50" s="70">
        <v>0</v>
      </c>
      <c r="K50" s="70">
        <v>0</v>
      </c>
      <c r="L50" s="69">
        <v>0</v>
      </c>
      <c r="M50" s="70">
        <v>0</v>
      </c>
      <c r="N50" s="71">
        <v>0</v>
      </c>
    </row>
    <row r="51" spans="3:14">
      <c r="C51" s="14" t="s">
        <v>51</v>
      </c>
      <c r="D51" s="15">
        <f t="shared" si="0"/>
        <v>0</v>
      </c>
      <c r="E51" s="3"/>
      <c r="F51" s="69">
        <v>0</v>
      </c>
      <c r="G51" s="70">
        <v>0</v>
      </c>
      <c r="H51" s="70">
        <v>0</v>
      </c>
      <c r="I51" s="70">
        <v>0</v>
      </c>
      <c r="J51" s="70">
        <v>0</v>
      </c>
      <c r="K51" s="70">
        <v>0</v>
      </c>
      <c r="L51" s="69">
        <v>0</v>
      </c>
      <c r="M51" s="70">
        <v>0</v>
      </c>
      <c r="N51" s="71">
        <v>0</v>
      </c>
    </row>
    <row r="52" spans="3:14">
      <c r="C52" s="14" t="s">
        <v>52</v>
      </c>
      <c r="D52" s="15">
        <f t="shared" si="0"/>
        <v>0</v>
      </c>
      <c r="E52" s="3"/>
      <c r="F52" s="69">
        <v>0</v>
      </c>
      <c r="G52" s="70">
        <v>0</v>
      </c>
      <c r="H52" s="70">
        <v>0</v>
      </c>
      <c r="I52" s="70">
        <v>0</v>
      </c>
      <c r="J52" s="70">
        <v>0</v>
      </c>
      <c r="K52" s="70">
        <v>0</v>
      </c>
      <c r="L52" s="69">
        <v>0</v>
      </c>
      <c r="M52" s="70">
        <v>0</v>
      </c>
      <c r="N52" s="71">
        <v>0</v>
      </c>
    </row>
    <row r="53" spans="3:14">
      <c r="C53" s="14" t="s">
        <v>53</v>
      </c>
      <c r="D53" s="15">
        <f t="shared" si="0"/>
        <v>0</v>
      </c>
      <c r="E53" s="3"/>
      <c r="F53" s="69">
        <v>0</v>
      </c>
      <c r="G53" s="70">
        <v>0</v>
      </c>
      <c r="H53" s="70">
        <v>0</v>
      </c>
      <c r="I53" s="70">
        <v>0</v>
      </c>
      <c r="J53" s="70">
        <v>0</v>
      </c>
      <c r="K53" s="70">
        <v>0</v>
      </c>
      <c r="L53" s="69">
        <v>0</v>
      </c>
      <c r="M53" s="70">
        <v>0</v>
      </c>
      <c r="N53" s="71">
        <v>0</v>
      </c>
    </row>
    <row r="54" spans="3:14">
      <c r="C54" s="14" t="s">
        <v>54</v>
      </c>
      <c r="D54" s="15">
        <f t="shared" si="0"/>
        <v>0</v>
      </c>
      <c r="E54" s="3"/>
      <c r="F54" s="69">
        <v>0</v>
      </c>
      <c r="G54" s="70">
        <v>0</v>
      </c>
      <c r="H54" s="70">
        <v>0</v>
      </c>
      <c r="I54" s="70">
        <v>0</v>
      </c>
      <c r="J54" s="70">
        <v>0</v>
      </c>
      <c r="K54" s="70">
        <v>0</v>
      </c>
      <c r="L54" s="69">
        <v>0</v>
      </c>
      <c r="M54" s="70">
        <v>0</v>
      </c>
      <c r="N54" s="71">
        <v>0</v>
      </c>
    </row>
    <row r="55" spans="3:14">
      <c r="C55" s="14" t="s">
        <v>55</v>
      </c>
      <c r="D55" s="15">
        <f t="shared" si="0"/>
        <v>0</v>
      </c>
      <c r="E55" s="3"/>
      <c r="F55" s="69">
        <v>0</v>
      </c>
      <c r="G55" s="70">
        <v>0</v>
      </c>
      <c r="H55" s="70">
        <v>0</v>
      </c>
      <c r="I55" s="70">
        <v>0</v>
      </c>
      <c r="J55" s="70">
        <v>0</v>
      </c>
      <c r="K55" s="70">
        <v>0</v>
      </c>
      <c r="L55" s="69">
        <v>0</v>
      </c>
      <c r="M55" s="70">
        <v>0</v>
      </c>
      <c r="N55" s="71">
        <v>0</v>
      </c>
    </row>
    <row r="56" spans="3:14">
      <c r="C56" s="14" t="s">
        <v>56</v>
      </c>
      <c r="D56" s="15">
        <f t="shared" si="0"/>
        <v>0</v>
      </c>
      <c r="E56" s="3"/>
      <c r="F56" s="69">
        <v>0</v>
      </c>
      <c r="G56" s="70">
        <v>0</v>
      </c>
      <c r="H56" s="70">
        <v>0</v>
      </c>
      <c r="I56" s="70">
        <v>0</v>
      </c>
      <c r="J56" s="70">
        <v>0</v>
      </c>
      <c r="K56" s="70">
        <v>0</v>
      </c>
      <c r="L56" s="69">
        <v>0</v>
      </c>
      <c r="M56" s="70">
        <v>0</v>
      </c>
      <c r="N56" s="71">
        <v>0</v>
      </c>
    </row>
    <row r="57" spans="3:14">
      <c r="C57" s="16" t="s">
        <v>57</v>
      </c>
      <c r="D57" s="17">
        <f t="shared" si="0"/>
        <v>0</v>
      </c>
      <c r="E57" s="3"/>
      <c r="F57" s="72">
        <v>0</v>
      </c>
      <c r="G57" s="73">
        <v>0</v>
      </c>
      <c r="H57" s="73">
        <v>0</v>
      </c>
      <c r="I57" s="73">
        <v>0</v>
      </c>
      <c r="J57" s="73">
        <v>0</v>
      </c>
      <c r="K57" s="73">
        <v>0</v>
      </c>
      <c r="L57" s="72">
        <v>0</v>
      </c>
      <c r="M57" s="73">
        <v>0</v>
      </c>
      <c r="N57" s="74">
        <v>0</v>
      </c>
    </row>
    <row r="58" spans="3:14" s="3" customFormat="1">
      <c r="C58" s="12"/>
      <c r="D58" s="13"/>
      <c r="F58" s="20"/>
      <c r="G58" s="20"/>
      <c r="H58" s="20"/>
      <c r="I58" s="20"/>
      <c r="J58" s="20"/>
      <c r="K58" s="20"/>
      <c r="L58" s="20"/>
      <c r="M58" s="20"/>
      <c r="N58" s="20"/>
    </row>
    <row r="59" spans="3:14" s="3" customFormat="1">
      <c r="C59" s="12" t="s">
        <v>58</v>
      </c>
      <c r="D59" s="13">
        <f>SUM(D46:D57)</f>
        <v>0</v>
      </c>
      <c r="F59" s="20"/>
      <c r="G59" s="20"/>
      <c r="H59" s="20"/>
      <c r="I59" s="20"/>
      <c r="J59" s="20"/>
      <c r="K59" s="20"/>
      <c r="L59" s="20"/>
      <c r="M59" s="20"/>
      <c r="N59" s="20"/>
    </row>
    <row r="60" spans="3:14" s="3" customFormat="1">
      <c r="C60" s="12"/>
      <c r="D60" s="13"/>
      <c r="F60" s="20"/>
      <c r="G60" s="20"/>
      <c r="H60" s="20"/>
      <c r="I60" s="20"/>
      <c r="J60" s="20"/>
      <c r="K60" s="20"/>
      <c r="L60" s="20"/>
      <c r="M60" s="20"/>
      <c r="N60" s="20"/>
    </row>
    <row r="61" spans="3:14" s="3" customFormat="1">
      <c r="C61" s="61" t="s">
        <v>59</v>
      </c>
      <c r="D61" s="70">
        <v>0</v>
      </c>
      <c r="F61" s="20"/>
      <c r="G61" s="20"/>
      <c r="H61" s="20"/>
      <c r="I61" s="20"/>
      <c r="J61" s="20"/>
      <c r="K61" s="20"/>
      <c r="L61" s="20"/>
      <c r="M61" s="20"/>
      <c r="N61" s="20"/>
    </row>
    <row r="62" spans="3:14" s="3" customFormat="1">
      <c r="C62" s="12"/>
      <c r="D62" s="13"/>
      <c r="F62" s="20"/>
      <c r="G62" s="20"/>
      <c r="H62" s="20"/>
      <c r="I62" s="20"/>
      <c r="J62" s="20"/>
      <c r="K62" s="20"/>
      <c r="L62" s="20"/>
      <c r="M62" s="20"/>
      <c r="N62" s="20"/>
    </row>
    <row r="63" spans="3:14" s="3" customFormat="1">
      <c r="C63" s="62" t="s">
        <v>60</v>
      </c>
      <c r="D63" s="63">
        <f>D59-D61</f>
        <v>0</v>
      </c>
      <c r="F63" s="20"/>
      <c r="G63" s="20"/>
      <c r="H63" s="20"/>
      <c r="I63" s="20"/>
      <c r="J63" s="20"/>
      <c r="K63" s="20"/>
      <c r="L63" s="20"/>
      <c r="M63" s="20"/>
      <c r="N63" s="20"/>
    </row>
    <row r="64" spans="3:14" s="3" customFormat="1" ht="15.75" thickBot="1">
      <c r="C64" s="62"/>
      <c r="D64" s="63"/>
      <c r="F64" s="20"/>
      <c r="G64" s="20"/>
      <c r="H64" s="20"/>
      <c r="I64" s="20"/>
      <c r="J64" s="20"/>
      <c r="K64" s="20"/>
      <c r="L64" s="20"/>
      <c r="M64" s="20"/>
      <c r="N64" s="20"/>
    </row>
    <row r="65" spans="2:14" s="3" customFormat="1" ht="15.75" thickBot="1">
      <c r="C65" s="64" t="s">
        <v>61</v>
      </c>
      <c r="D65" s="65">
        <f>D63/12</f>
        <v>0</v>
      </c>
      <c r="F65" s="20"/>
      <c r="G65" s="20"/>
      <c r="H65" s="20"/>
      <c r="I65" s="20"/>
      <c r="J65" s="20"/>
      <c r="K65" s="20"/>
      <c r="L65" s="20"/>
      <c r="M65" s="20"/>
      <c r="N65" s="20"/>
    </row>
    <row r="66" spans="2:14" s="3" customFormat="1">
      <c r="C66" s="12"/>
      <c r="D66" s="13"/>
      <c r="F66" s="20"/>
      <c r="G66" s="20"/>
      <c r="H66" s="20"/>
      <c r="I66" s="20"/>
      <c r="J66" s="20"/>
      <c r="K66" s="20"/>
      <c r="L66" s="20"/>
      <c r="M66" s="20"/>
      <c r="N66" s="20"/>
    </row>
    <row r="67" spans="2:14" s="3" customFormat="1">
      <c r="C67" s="12" t="s">
        <v>62</v>
      </c>
      <c r="D67" s="60">
        <v>2.5</v>
      </c>
      <c r="F67" s="20"/>
      <c r="G67" s="20"/>
      <c r="H67" s="20"/>
      <c r="I67" s="20"/>
      <c r="J67" s="20"/>
      <c r="K67" s="20"/>
      <c r="L67" s="20"/>
      <c r="M67" s="20"/>
      <c r="N67" s="20"/>
    </row>
    <row r="68" spans="2:14" s="3" customFormat="1">
      <c r="C68" s="12"/>
      <c r="D68" s="13"/>
      <c r="F68" s="20"/>
      <c r="G68" s="20"/>
      <c r="H68" s="20"/>
      <c r="I68" s="20"/>
      <c r="J68" s="20"/>
      <c r="K68" s="20"/>
      <c r="L68" s="20"/>
      <c r="M68" s="20"/>
      <c r="N68" s="20"/>
    </row>
    <row r="69" spans="2:14" s="3" customFormat="1">
      <c r="C69" s="12" t="s">
        <v>63</v>
      </c>
      <c r="D69" s="13">
        <f>D65*D67</f>
        <v>0</v>
      </c>
      <c r="F69" s="20"/>
      <c r="G69" s="20"/>
      <c r="H69" s="20"/>
      <c r="I69" s="20"/>
      <c r="J69" s="20"/>
      <c r="K69" s="20"/>
      <c r="L69" s="20"/>
      <c r="M69" s="20"/>
      <c r="N69" s="20"/>
    </row>
    <row r="70" spans="2:14" s="3" customFormat="1" ht="15.75" thickBot="1">
      <c r="C70" s="12"/>
      <c r="D70" s="13"/>
      <c r="F70" s="20"/>
      <c r="G70" s="20"/>
      <c r="H70" s="20"/>
      <c r="I70" s="20"/>
      <c r="J70" s="20"/>
      <c r="K70" s="20"/>
      <c r="L70" s="20"/>
      <c r="M70" s="20"/>
      <c r="N70" s="20"/>
    </row>
    <row r="71" spans="2:14" s="3" customFormat="1" ht="15.75" thickBot="1">
      <c r="C71" s="21" t="s">
        <v>64</v>
      </c>
      <c r="D71" s="22">
        <f>IF(D69&lt;10000000,D69, 10000000)</f>
        <v>0</v>
      </c>
      <c r="F71" s="20"/>
      <c r="G71" s="20"/>
      <c r="H71" s="20"/>
      <c r="I71" s="20"/>
      <c r="J71" s="20"/>
      <c r="K71" s="20"/>
      <c r="L71" s="20"/>
      <c r="M71" s="20"/>
      <c r="N71" s="20"/>
    </row>
    <row r="72" spans="2:14" s="3" customFormat="1">
      <c r="C72" s="12"/>
      <c r="D72" s="13"/>
      <c r="F72" s="20"/>
      <c r="G72" s="20"/>
      <c r="H72" s="20"/>
      <c r="I72" s="20"/>
      <c r="J72" s="20"/>
      <c r="K72" s="20"/>
      <c r="L72" s="20"/>
      <c r="M72" s="20"/>
      <c r="N72" s="20"/>
    </row>
    <row r="73" spans="2:14" s="3" customFormat="1">
      <c r="C73" s="12"/>
      <c r="D73" s="13"/>
      <c r="F73" s="20"/>
      <c r="G73" s="20"/>
      <c r="H73" s="20"/>
      <c r="I73" s="20"/>
      <c r="J73" s="20"/>
      <c r="K73" s="20"/>
      <c r="L73" s="20"/>
      <c r="M73" s="20"/>
      <c r="N73" s="20"/>
    </row>
    <row r="74" spans="2:14" s="3" customFormat="1">
      <c r="B74" s="6" t="s">
        <v>65</v>
      </c>
      <c r="C74" s="12" t="s">
        <v>66</v>
      </c>
      <c r="D74" s="13"/>
      <c r="F74" s="20"/>
      <c r="G74" s="20"/>
      <c r="H74" s="20"/>
      <c r="I74" s="20"/>
      <c r="J74" s="20"/>
      <c r="K74" s="20"/>
      <c r="L74" s="20"/>
      <c r="M74" s="20"/>
      <c r="N74" s="20"/>
    </row>
    <row r="75" spans="2:14" s="3" customFormat="1">
      <c r="C75" s="12"/>
      <c r="D75" s="13"/>
      <c r="F75" s="20"/>
      <c r="G75" s="20"/>
      <c r="H75" s="20"/>
      <c r="I75" s="20"/>
      <c r="J75" s="20"/>
      <c r="K75" s="20"/>
      <c r="L75" s="20"/>
      <c r="M75" s="20"/>
      <c r="N75" s="20"/>
    </row>
    <row r="76" spans="2:14" s="3" customFormat="1" ht="31.5" customHeight="1">
      <c r="C76" s="31" t="s">
        <v>67</v>
      </c>
      <c r="D76" s="32" t="s">
        <v>68</v>
      </c>
      <c r="F76" s="20"/>
      <c r="G76" s="20"/>
      <c r="H76" s="20"/>
      <c r="I76" s="20"/>
      <c r="J76" s="20"/>
      <c r="K76" s="20"/>
      <c r="L76" s="20"/>
      <c r="M76" s="20"/>
      <c r="N76" s="20"/>
    </row>
    <row r="77" spans="2:14" s="3" customFormat="1">
      <c r="C77" s="14" t="s">
        <v>69</v>
      </c>
      <c r="D77" s="71">
        <v>0</v>
      </c>
      <c r="F77" s="20"/>
      <c r="G77" s="20"/>
      <c r="H77" s="20"/>
      <c r="I77" s="20"/>
      <c r="J77" s="20"/>
      <c r="K77" s="20"/>
      <c r="L77" s="20"/>
      <c r="M77" s="20"/>
      <c r="N77" s="20"/>
    </row>
    <row r="78" spans="2:14">
      <c r="B78" s="3"/>
      <c r="C78" s="28" t="s">
        <v>70</v>
      </c>
      <c r="D78" s="71">
        <v>0</v>
      </c>
      <c r="E78" s="3"/>
      <c r="F78" s="3"/>
      <c r="G78" s="3"/>
      <c r="H78" s="3"/>
      <c r="I78" s="3"/>
      <c r="J78" s="3"/>
      <c r="K78" s="3"/>
      <c r="L78" s="3"/>
      <c r="M78" s="3"/>
      <c r="N78" s="3"/>
    </row>
    <row r="79" spans="2:14">
      <c r="B79" s="27"/>
      <c r="C79" s="29" t="s">
        <v>71</v>
      </c>
      <c r="D79" s="71">
        <v>0</v>
      </c>
      <c r="E79" s="3"/>
      <c r="F79" s="3"/>
      <c r="G79" s="3"/>
      <c r="H79" s="3"/>
      <c r="I79" s="3"/>
      <c r="J79" s="3"/>
      <c r="K79" s="3"/>
      <c r="L79" s="3"/>
      <c r="M79" s="3"/>
      <c r="N79" s="3"/>
    </row>
    <row r="80" spans="2:14">
      <c r="B80" s="3"/>
      <c r="C80" s="30" t="s">
        <v>72</v>
      </c>
      <c r="D80" s="74">
        <v>0</v>
      </c>
      <c r="E80" s="3"/>
      <c r="F80" s="3"/>
      <c r="G80" s="3"/>
      <c r="H80" s="3"/>
      <c r="I80" s="3"/>
      <c r="J80" s="3"/>
      <c r="K80" s="3"/>
      <c r="L80" s="3"/>
      <c r="M80" s="3"/>
      <c r="N80" s="3"/>
    </row>
    <row r="81" spans="2:4" ht="15.75" thickBot="1">
      <c r="B81" s="3"/>
      <c r="C81" s="3"/>
      <c r="D81" s="3"/>
    </row>
    <row r="82" spans="2:4" ht="15.75" thickBot="1">
      <c r="B82" s="3"/>
      <c r="C82" s="33" t="s">
        <v>73</v>
      </c>
      <c r="D82" s="34">
        <f>SUM(D77:D80)</f>
        <v>0</v>
      </c>
    </row>
    <row r="85" spans="2:4">
      <c r="B85" s="3"/>
      <c r="C85" s="3" t="s">
        <v>74</v>
      </c>
      <c r="D85" s="3"/>
    </row>
    <row r="86" spans="2:4">
      <c r="B86" s="3"/>
      <c r="C86" s="23" t="s">
        <v>75</v>
      </c>
      <c r="D86" s="3"/>
    </row>
    <row r="87" spans="2:4">
      <c r="B87" s="3"/>
      <c r="C87" s="23" t="s">
        <v>76</v>
      </c>
      <c r="D87" s="3"/>
    </row>
    <row r="88" spans="2:4" s="3" customFormat="1">
      <c r="C88" s="25" t="s">
        <v>77</v>
      </c>
    </row>
    <row r="90" spans="2:4">
      <c r="B90" s="6" t="s">
        <v>78</v>
      </c>
      <c r="C90" s="3" t="s">
        <v>79</v>
      </c>
      <c r="D90" s="3"/>
    </row>
    <row r="92" spans="2:4">
      <c r="B92" s="3"/>
      <c r="C92" s="35" t="s">
        <v>80</v>
      </c>
      <c r="D92" s="82" t="s">
        <v>81</v>
      </c>
    </row>
    <row r="93" spans="2:4">
      <c r="B93" s="3"/>
      <c r="C93" s="28" t="s">
        <v>82</v>
      </c>
      <c r="D93" s="75">
        <v>0</v>
      </c>
    </row>
    <row r="94" spans="2:4">
      <c r="B94" s="3"/>
      <c r="C94" s="28" t="s">
        <v>83</v>
      </c>
      <c r="D94" s="75">
        <v>0</v>
      </c>
    </row>
    <row r="95" spans="2:4">
      <c r="B95" s="3"/>
      <c r="C95" s="28" t="s">
        <v>84</v>
      </c>
      <c r="D95" s="75">
        <v>0</v>
      </c>
    </row>
    <row r="96" spans="2:4">
      <c r="B96" s="3"/>
      <c r="C96" s="28" t="s">
        <v>85</v>
      </c>
      <c r="D96" s="75">
        <v>0</v>
      </c>
    </row>
    <row r="97" spans="2:4">
      <c r="B97" s="3"/>
      <c r="C97" s="28" t="s">
        <v>86</v>
      </c>
      <c r="D97" s="75">
        <v>0</v>
      </c>
    </row>
    <row r="98" spans="2:4">
      <c r="B98" s="3"/>
      <c r="C98" s="28" t="s">
        <v>87</v>
      </c>
      <c r="D98" s="75">
        <v>0</v>
      </c>
    </row>
    <row r="99" spans="2:4">
      <c r="B99" s="3"/>
      <c r="C99" s="28" t="s">
        <v>88</v>
      </c>
      <c r="D99" s="75">
        <v>0</v>
      </c>
    </row>
    <row r="100" spans="2:4">
      <c r="B100" s="3"/>
      <c r="C100" s="36" t="s">
        <v>89</v>
      </c>
      <c r="D100" s="76">
        <v>0</v>
      </c>
    </row>
    <row r="101" spans="2:4" ht="15.75" thickBot="1">
      <c r="B101" s="3"/>
      <c r="C101" s="3"/>
      <c r="D101" s="3"/>
    </row>
    <row r="102" spans="2:4" ht="15.75" thickBot="1">
      <c r="B102" s="3"/>
      <c r="C102" s="37" t="s">
        <v>90</v>
      </c>
      <c r="D102" s="39">
        <f>AVERAGE(D93:D100)</f>
        <v>0</v>
      </c>
    </row>
    <row r="105" spans="2:4">
      <c r="B105" s="6" t="s">
        <v>91</v>
      </c>
      <c r="C105" s="3" t="s">
        <v>92</v>
      </c>
      <c r="D105" s="3"/>
    </row>
    <row r="106" spans="2:4" s="3" customFormat="1">
      <c r="B106" s="6"/>
    </row>
    <row r="107" spans="2:4">
      <c r="B107" s="3"/>
      <c r="C107" s="40" t="s">
        <v>35</v>
      </c>
      <c r="D107" s="41" t="s">
        <v>81</v>
      </c>
    </row>
    <row r="108" spans="2:4">
      <c r="B108" s="3"/>
      <c r="C108" s="42">
        <v>43497</v>
      </c>
      <c r="D108" s="77">
        <v>0</v>
      </c>
    </row>
    <row r="109" spans="2:4">
      <c r="B109" s="3"/>
      <c r="C109" s="43">
        <v>43525</v>
      </c>
      <c r="D109" s="75">
        <v>0</v>
      </c>
    </row>
    <row r="110" spans="2:4">
      <c r="B110" s="3"/>
      <c r="C110" s="43">
        <v>43556</v>
      </c>
      <c r="D110" s="75">
        <v>0</v>
      </c>
    </row>
    <row r="111" spans="2:4">
      <c r="B111" s="3"/>
      <c r="C111" s="43">
        <v>43586</v>
      </c>
      <c r="D111" s="75">
        <v>0</v>
      </c>
    </row>
    <row r="112" spans="2:4">
      <c r="B112" s="3"/>
      <c r="C112" s="44">
        <v>43617</v>
      </c>
      <c r="D112" s="76">
        <v>0</v>
      </c>
    </row>
    <row r="113" spans="2:4" ht="15.75" thickBot="1">
      <c r="B113" s="3"/>
      <c r="C113" s="3"/>
      <c r="D113" s="3"/>
    </row>
    <row r="114" spans="2:4" ht="15.75" thickBot="1">
      <c r="B114" s="3"/>
      <c r="C114" s="37" t="s">
        <v>93</v>
      </c>
      <c r="D114" s="38">
        <f>AVERAGE(D108:D112)</f>
        <v>0</v>
      </c>
    </row>
    <row r="117" spans="2:4">
      <c r="B117" s="6" t="s">
        <v>94</v>
      </c>
      <c r="C117" s="3" t="s">
        <v>95</v>
      </c>
      <c r="D117" s="3"/>
    </row>
    <row r="119" spans="2:4">
      <c r="B119" s="3"/>
      <c r="C119" s="40" t="s">
        <v>35</v>
      </c>
      <c r="D119" s="41" t="s">
        <v>81</v>
      </c>
    </row>
    <row r="120" spans="2:4">
      <c r="B120" s="3"/>
      <c r="C120" s="42">
        <v>43831</v>
      </c>
      <c r="D120" s="77">
        <v>0</v>
      </c>
    </row>
    <row r="121" spans="2:4">
      <c r="B121" s="3"/>
      <c r="C121" s="44">
        <v>43862</v>
      </c>
      <c r="D121" s="76">
        <v>0</v>
      </c>
    </row>
    <row r="122" spans="2:4" ht="15.75" thickBot="1">
      <c r="B122" s="3"/>
      <c r="C122" s="3"/>
      <c r="D122" s="3"/>
    </row>
    <row r="123" spans="2:4" ht="15.75" thickBot="1">
      <c r="B123" s="3"/>
      <c r="C123" s="37" t="s">
        <v>96</v>
      </c>
      <c r="D123" s="38">
        <f>AVERAGE(D120:D121)</f>
        <v>0</v>
      </c>
    </row>
    <row r="124" spans="2:4" s="3" customFormat="1">
      <c r="C124" s="54"/>
      <c r="D124" s="54"/>
    </row>
    <row r="125" spans="2:4" s="3" customFormat="1">
      <c r="C125" s="54"/>
      <c r="D125" s="54"/>
    </row>
    <row r="126" spans="2:4" s="3" customFormat="1">
      <c r="B126" s="6" t="s">
        <v>97</v>
      </c>
      <c r="C126" s="55" t="s">
        <v>98</v>
      </c>
      <c r="D126" s="54"/>
    </row>
    <row r="127" spans="2:4" s="3" customFormat="1" ht="15.75" thickBot="1">
      <c r="C127" s="55"/>
      <c r="D127" s="54"/>
    </row>
    <row r="128" spans="2:4" s="3" customFormat="1" ht="15.75" thickBot="1">
      <c r="C128" s="37" t="s">
        <v>99</v>
      </c>
      <c r="D128" s="78" t="s">
        <v>100</v>
      </c>
    </row>
    <row r="129" spans="2:18" s="3" customFormat="1">
      <c r="C129" s="54"/>
      <c r="D129" s="54"/>
    </row>
    <row r="131" spans="2:18" s="3" customFormat="1">
      <c r="B131" s="6" t="s">
        <v>101</v>
      </c>
      <c r="C131" s="3" t="s">
        <v>102</v>
      </c>
    </row>
    <row r="132" spans="2:18" s="3" customFormat="1" ht="15.75" thickBot="1"/>
    <row r="133" spans="2:18" s="3" customFormat="1" ht="15.75" thickBot="1">
      <c r="C133" s="50" t="s">
        <v>103</v>
      </c>
      <c r="D133" s="58" t="e">
        <f>IF(D128="Option A", D114/D102, D123/D102)</f>
        <v>#DIV/0!</v>
      </c>
    </row>
    <row r="134" spans="2:18" s="3" customFormat="1"/>
    <row r="136" spans="2:18" ht="31.5" customHeight="1">
      <c r="B136" s="59" t="s">
        <v>104</v>
      </c>
      <c r="C136" s="91" t="s">
        <v>105</v>
      </c>
      <c r="D136" s="91"/>
      <c r="E136" s="91"/>
      <c r="F136" s="91"/>
      <c r="G136" s="91"/>
      <c r="H136" s="91"/>
      <c r="I136" s="91"/>
      <c r="J136" s="91"/>
      <c r="K136" s="91"/>
      <c r="L136" s="91"/>
      <c r="M136" s="91"/>
      <c r="N136" s="91"/>
      <c r="O136" s="91"/>
      <c r="P136" s="91"/>
      <c r="Q136" s="91"/>
      <c r="R136" s="91"/>
    </row>
    <row r="138" spans="2:18">
      <c r="B138" s="3"/>
      <c r="C138" s="49" t="s">
        <v>106</v>
      </c>
      <c r="D138" s="92" t="s">
        <v>107</v>
      </c>
      <c r="E138" s="92"/>
      <c r="F138" s="92"/>
      <c r="G138" s="92" t="s">
        <v>108</v>
      </c>
      <c r="H138" s="92"/>
      <c r="I138" s="81" t="s">
        <v>109</v>
      </c>
      <c r="J138" s="81" t="s">
        <v>110</v>
      </c>
      <c r="K138" s="92" t="s">
        <v>111</v>
      </c>
      <c r="L138" s="93"/>
      <c r="M138" s="3"/>
      <c r="N138" s="3"/>
      <c r="O138" s="3"/>
      <c r="P138" s="3"/>
      <c r="Q138" s="3"/>
      <c r="R138" s="3"/>
    </row>
    <row r="139" spans="2:18">
      <c r="B139" s="3"/>
      <c r="C139" s="28" t="s">
        <v>112</v>
      </c>
      <c r="D139" s="83">
        <v>0</v>
      </c>
      <c r="E139" s="83"/>
      <c r="F139" s="83"/>
      <c r="G139" s="84">
        <v>0</v>
      </c>
      <c r="H139" s="84"/>
      <c r="I139" s="45">
        <f>(D139-G139)</f>
        <v>0</v>
      </c>
      <c r="J139" s="46" t="e">
        <f>I139/D139</f>
        <v>#DIV/0!</v>
      </c>
      <c r="K139" s="85">
        <f>IF(I139-(D139*25%)&gt;0,I139-(D139*25%),0)</f>
        <v>0</v>
      </c>
      <c r="L139" s="86"/>
      <c r="M139" s="3"/>
      <c r="N139" s="3"/>
      <c r="O139" s="3"/>
      <c r="P139" s="3"/>
      <c r="Q139" s="3"/>
      <c r="R139" s="3"/>
    </row>
    <row r="140" spans="2:18">
      <c r="B140" s="3"/>
      <c r="C140" s="28" t="s">
        <v>113</v>
      </c>
      <c r="D140" s="83">
        <v>0</v>
      </c>
      <c r="E140" s="83"/>
      <c r="F140" s="83"/>
      <c r="G140" s="84">
        <v>0</v>
      </c>
      <c r="H140" s="84"/>
      <c r="I140" s="45">
        <f>(D140-G140)</f>
        <v>0</v>
      </c>
      <c r="J140" s="46" t="e">
        <f>I140/D140</f>
        <v>#DIV/0!</v>
      </c>
      <c r="K140" s="85">
        <f t="shared" ref="K140:K142" si="1">IF(I140-(D140*25%)&gt;0,I140-(D140*25%),0)</f>
        <v>0</v>
      </c>
      <c r="L140" s="86"/>
      <c r="M140" s="3"/>
      <c r="N140" s="3"/>
      <c r="O140" s="3"/>
      <c r="P140" s="3"/>
      <c r="Q140" s="3"/>
      <c r="R140" s="3"/>
    </row>
    <row r="141" spans="2:18">
      <c r="B141" s="3"/>
      <c r="C141" s="28" t="s">
        <v>114</v>
      </c>
      <c r="D141" s="83">
        <v>0</v>
      </c>
      <c r="E141" s="83"/>
      <c r="F141" s="83"/>
      <c r="G141" s="84">
        <v>0</v>
      </c>
      <c r="H141" s="84"/>
      <c r="I141" s="45">
        <f>(D141-G141)</f>
        <v>0</v>
      </c>
      <c r="J141" s="46" t="e">
        <f>I141/D141</f>
        <v>#DIV/0!</v>
      </c>
      <c r="K141" s="85">
        <f t="shared" si="1"/>
        <v>0</v>
      </c>
      <c r="L141" s="86"/>
      <c r="M141" s="3"/>
      <c r="N141" s="3"/>
      <c r="O141" s="3"/>
      <c r="P141" s="3"/>
      <c r="Q141" s="3"/>
      <c r="R141" s="3"/>
    </row>
    <row r="142" spans="2:18">
      <c r="B142" s="3"/>
      <c r="C142" s="36" t="s">
        <v>115</v>
      </c>
      <c r="D142" s="87">
        <v>0</v>
      </c>
      <c r="E142" s="87"/>
      <c r="F142" s="87"/>
      <c r="G142" s="88">
        <v>0</v>
      </c>
      <c r="H142" s="88"/>
      <c r="I142" s="47">
        <f>(D142-G142)</f>
        <v>0</v>
      </c>
      <c r="J142" s="48" t="e">
        <f>I142/D142</f>
        <v>#DIV/0!</v>
      </c>
      <c r="K142" s="89">
        <f t="shared" si="1"/>
        <v>0</v>
      </c>
      <c r="L142" s="90"/>
      <c r="M142" s="3"/>
      <c r="N142" s="3"/>
      <c r="O142" s="3"/>
      <c r="P142" s="3"/>
      <c r="Q142" s="3"/>
      <c r="R142" s="3"/>
    </row>
    <row r="143" spans="2:18" ht="15.75" thickBot="1">
      <c r="B143" s="3"/>
      <c r="C143" s="3"/>
      <c r="D143" s="3"/>
      <c r="E143" s="3"/>
      <c r="F143" s="3"/>
      <c r="G143" s="3"/>
      <c r="H143" s="3"/>
      <c r="I143" s="3"/>
      <c r="J143" s="3"/>
      <c r="K143" s="3"/>
      <c r="L143" s="3"/>
      <c r="M143" s="3"/>
      <c r="N143" s="3"/>
      <c r="O143" s="3"/>
      <c r="P143" s="3"/>
      <c r="Q143" s="3"/>
      <c r="R143" s="3"/>
    </row>
    <row r="144" spans="2:18" ht="15.75" thickBot="1">
      <c r="B144" s="3"/>
      <c r="C144" s="50" t="s">
        <v>116</v>
      </c>
      <c r="D144" s="51"/>
      <c r="E144" s="51"/>
      <c r="F144" s="51"/>
      <c r="G144" s="51"/>
      <c r="H144" s="52"/>
      <c r="I144" s="53">
        <f>SUM(K139:L142)</f>
        <v>0</v>
      </c>
      <c r="J144" s="3"/>
      <c r="K144" s="3"/>
      <c r="L144" s="3"/>
      <c r="M144" s="3"/>
      <c r="N144" s="3"/>
      <c r="O144" s="3"/>
      <c r="P144" s="3"/>
      <c r="Q144" s="3"/>
      <c r="R144" s="3"/>
    </row>
    <row r="147" spans="2:7">
      <c r="B147" s="6" t="s">
        <v>117</v>
      </c>
      <c r="C147" s="3" t="s">
        <v>118</v>
      </c>
      <c r="D147" s="3"/>
      <c r="E147" s="3"/>
      <c r="F147" s="3"/>
      <c r="G147" s="3"/>
    </row>
    <row r="148" spans="2:7" ht="15.75" thickBot="1">
      <c r="B148" s="3"/>
      <c r="C148" s="3"/>
      <c r="D148" s="3"/>
      <c r="E148" s="3"/>
      <c r="F148" s="3"/>
      <c r="G148" s="3"/>
    </row>
    <row r="149" spans="2:7" ht="15.75" thickBot="1">
      <c r="B149" s="3"/>
      <c r="C149" s="56" t="s">
        <v>119</v>
      </c>
      <c r="D149" s="57"/>
      <c r="E149" s="57"/>
      <c r="F149" s="57"/>
      <c r="G149" s="22" t="e">
        <f>(D82-I144)*D133</f>
        <v>#DIV/0!</v>
      </c>
    </row>
    <row r="150" spans="2:7" ht="15.75" thickBot="1">
      <c r="B150" s="3"/>
      <c r="C150" s="3"/>
      <c r="D150" s="3"/>
      <c r="E150" s="3"/>
      <c r="F150" s="3"/>
      <c r="G150" s="3"/>
    </row>
    <row r="151" spans="2:7" ht="15.75" thickBot="1">
      <c r="B151" s="3"/>
      <c r="C151" s="56" t="s">
        <v>120</v>
      </c>
      <c r="D151" s="57"/>
      <c r="E151" s="57"/>
      <c r="F151" s="57"/>
      <c r="G151" s="22" t="e">
        <f>D71-G149</f>
        <v>#DIV/0!</v>
      </c>
    </row>
    <row r="300" spans="2:2">
      <c r="B300" s="3" t="s">
        <v>100</v>
      </c>
    </row>
    <row r="301" spans="2:2">
      <c r="B301" s="3" t="s">
        <v>121</v>
      </c>
    </row>
    <row r="1048456" spans="1:1">
      <c r="A1048456" s="3" t="s">
        <v>122</v>
      </c>
    </row>
    <row r="1048457" spans="1:1">
      <c r="A1048457" s="3" t="s">
        <v>123</v>
      </c>
    </row>
  </sheetData>
  <sheetProtection password="909B" sheet="1" formatCells="0" formatColumns="0" formatRows="0" insertColumns="0" insertRows="0" insertHyperlinks="0" deleteColumns="0" deleteRows="0" sort="0" autoFilter="0" pivotTables="0"/>
  <mergeCells count="22">
    <mergeCell ref="C39:R39"/>
    <mergeCell ref="B4:B6"/>
    <mergeCell ref="B2:R2"/>
    <mergeCell ref="C4:R6"/>
    <mergeCell ref="C8:R8"/>
    <mergeCell ref="C38:R38"/>
    <mergeCell ref="C136:R136"/>
    <mergeCell ref="D140:F140"/>
    <mergeCell ref="G140:H140"/>
    <mergeCell ref="K140:L140"/>
    <mergeCell ref="D138:F138"/>
    <mergeCell ref="D139:F139"/>
    <mergeCell ref="G138:H138"/>
    <mergeCell ref="G139:H139"/>
    <mergeCell ref="K138:L138"/>
    <mergeCell ref="K139:L139"/>
    <mergeCell ref="D141:F141"/>
    <mergeCell ref="G141:H141"/>
    <mergeCell ref="K141:L141"/>
    <mergeCell ref="D142:F142"/>
    <mergeCell ref="G142:H142"/>
    <mergeCell ref="K142:L142"/>
  </mergeCells>
  <dataValidations count="1">
    <dataValidation type="list" allowBlank="1" showInputMessage="1" showErrorMessage="1" sqref="D128" xr:uid="{00000000-0002-0000-0000-000000000000}">
      <formula1>$B$300:$B$301</formula1>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1048457"/>
  <sheetViews>
    <sheetView showGridLines="0" topLeftCell="A43" zoomScale="80" zoomScaleNormal="80" workbookViewId="0">
      <selection activeCell="D81" sqref="D81"/>
    </sheetView>
  </sheetViews>
  <sheetFormatPr defaultRowHeight="15"/>
  <cols>
    <col min="1" max="1" width="6.42578125" style="3" customWidth="1"/>
    <col min="2" max="2" width="25.5703125" style="3" customWidth="1"/>
    <col min="3" max="3" width="41.5703125" style="3" customWidth="1"/>
    <col min="4" max="4" width="20" style="3" customWidth="1"/>
    <col min="5" max="5" width="7" style="3" customWidth="1"/>
    <col min="6" max="7" width="15.5703125" style="3" customWidth="1"/>
    <col min="8" max="8" width="19.5703125" style="3" customWidth="1"/>
    <col min="9" max="9" width="20" style="3" customWidth="1"/>
    <col min="10" max="10" width="15.5703125" style="3" customWidth="1"/>
    <col min="11" max="11" width="26.5703125" style="3" customWidth="1"/>
    <col min="12" max="13" width="23.42578125" style="3" customWidth="1"/>
    <col min="14" max="14" width="28.42578125" style="3" customWidth="1"/>
    <col min="15" max="15" width="23.42578125" style="3" customWidth="1"/>
    <col min="16" max="16384" width="9.140625" style="3"/>
  </cols>
  <sheetData>
    <row r="2" spans="2:18" ht="31.5" customHeight="1" thickBot="1">
      <c r="B2" s="96" t="s">
        <v>0</v>
      </c>
      <c r="C2" s="96"/>
      <c r="D2" s="96"/>
      <c r="E2" s="96"/>
      <c r="F2" s="96"/>
      <c r="G2" s="96"/>
      <c r="H2" s="96"/>
      <c r="I2" s="96"/>
      <c r="J2" s="96"/>
      <c r="K2" s="96"/>
      <c r="L2" s="96"/>
      <c r="M2" s="96"/>
      <c r="N2" s="96"/>
      <c r="O2" s="96"/>
      <c r="P2" s="96"/>
      <c r="Q2" s="96"/>
      <c r="R2" s="96"/>
    </row>
    <row r="4" spans="2:18" ht="15" customHeight="1">
      <c r="B4" s="95" t="s">
        <v>1</v>
      </c>
      <c r="C4" s="97" t="s">
        <v>2</v>
      </c>
      <c r="D4" s="97"/>
      <c r="E4" s="97"/>
      <c r="F4" s="97"/>
      <c r="G4" s="97"/>
      <c r="H4" s="97"/>
      <c r="I4" s="97"/>
      <c r="J4" s="97"/>
      <c r="K4" s="97"/>
      <c r="L4" s="97"/>
      <c r="M4" s="97"/>
      <c r="N4" s="97"/>
      <c r="O4" s="97"/>
      <c r="P4" s="97"/>
      <c r="Q4" s="97"/>
      <c r="R4" s="97"/>
    </row>
    <row r="5" spans="2:18">
      <c r="B5" s="95"/>
      <c r="C5" s="97"/>
      <c r="D5" s="97"/>
      <c r="E5" s="97"/>
      <c r="F5" s="97"/>
      <c r="G5" s="97"/>
      <c r="H5" s="97"/>
      <c r="I5" s="97"/>
      <c r="J5" s="97"/>
      <c r="K5" s="97"/>
      <c r="L5" s="97"/>
      <c r="M5" s="97"/>
      <c r="N5" s="97"/>
      <c r="O5" s="97"/>
      <c r="P5" s="97"/>
      <c r="Q5" s="97"/>
      <c r="R5" s="97"/>
    </row>
    <row r="6" spans="2:18">
      <c r="B6" s="95"/>
      <c r="C6" s="97"/>
      <c r="D6" s="97"/>
      <c r="E6" s="97"/>
      <c r="F6" s="97"/>
      <c r="G6" s="97"/>
      <c r="H6" s="97"/>
      <c r="I6" s="97"/>
      <c r="J6" s="97"/>
      <c r="K6" s="97"/>
      <c r="L6" s="97"/>
      <c r="M6" s="97"/>
      <c r="N6" s="97"/>
      <c r="O6" s="97"/>
      <c r="P6" s="97"/>
      <c r="Q6" s="97"/>
      <c r="R6" s="97"/>
    </row>
    <row r="7" spans="2:18">
      <c r="B7" s="79"/>
      <c r="C7" s="80"/>
      <c r="D7" s="80"/>
      <c r="E7" s="80"/>
      <c r="F7" s="80"/>
      <c r="G7" s="80"/>
      <c r="H7" s="80"/>
      <c r="I7" s="80"/>
      <c r="J7" s="80"/>
      <c r="K7" s="80"/>
      <c r="L7" s="80"/>
      <c r="M7" s="80"/>
      <c r="N7" s="80"/>
      <c r="O7" s="80"/>
      <c r="P7" s="80"/>
      <c r="Q7" s="80"/>
      <c r="R7" s="80"/>
    </row>
    <row r="8" spans="2:18">
      <c r="B8" s="1" t="s">
        <v>3</v>
      </c>
      <c r="C8" s="98" t="s">
        <v>4</v>
      </c>
      <c r="D8" s="98"/>
      <c r="E8" s="98"/>
      <c r="F8" s="98"/>
      <c r="G8" s="98"/>
      <c r="H8" s="98"/>
      <c r="I8" s="98"/>
      <c r="J8" s="98"/>
      <c r="K8" s="98"/>
      <c r="L8" s="98"/>
      <c r="M8" s="98"/>
      <c r="N8" s="98"/>
      <c r="O8" s="98"/>
      <c r="P8" s="98"/>
      <c r="Q8" s="98"/>
      <c r="R8" s="98"/>
    </row>
    <row r="9" spans="2:18">
      <c r="B9" s="4"/>
      <c r="C9" s="24" t="s">
        <v>5</v>
      </c>
    </row>
    <row r="10" spans="2:18">
      <c r="C10" s="24" t="s">
        <v>6</v>
      </c>
    </row>
    <row r="12" spans="2:18">
      <c r="B12" s="4"/>
      <c r="C12" s="3" t="s">
        <v>7</v>
      </c>
    </row>
    <row r="13" spans="2:18">
      <c r="B13" s="4"/>
      <c r="C13" s="24" t="s">
        <v>8</v>
      </c>
    </row>
    <row r="14" spans="2:18">
      <c r="B14" s="4"/>
      <c r="C14" s="24" t="s">
        <v>9</v>
      </c>
    </row>
    <row r="15" spans="2:18">
      <c r="B15" s="4"/>
      <c r="C15" s="24" t="s">
        <v>10</v>
      </c>
    </row>
    <row r="16" spans="2:18">
      <c r="B16" s="4"/>
      <c r="C16" s="24" t="s">
        <v>11</v>
      </c>
    </row>
    <row r="17" spans="2:3">
      <c r="B17" s="4"/>
      <c r="C17" s="24" t="s">
        <v>12</v>
      </c>
    </row>
    <row r="18" spans="2:3">
      <c r="B18" s="4"/>
      <c r="C18" s="24" t="s">
        <v>13</v>
      </c>
    </row>
    <row r="19" spans="2:3">
      <c r="B19" s="4"/>
      <c r="C19" s="24" t="s">
        <v>14</v>
      </c>
    </row>
    <row r="20" spans="2:3">
      <c r="B20" s="4"/>
    </row>
    <row r="21" spans="2:3">
      <c r="B21" s="4"/>
      <c r="C21" s="23" t="s">
        <v>15</v>
      </c>
    </row>
    <row r="22" spans="2:3">
      <c r="B22" s="4"/>
      <c r="C22" s="24" t="s">
        <v>16</v>
      </c>
    </row>
    <row r="23" spans="2:3">
      <c r="B23" s="4"/>
      <c r="C23" s="24" t="s">
        <v>17</v>
      </c>
    </row>
    <row r="24" spans="2:3">
      <c r="C24" s="24" t="s">
        <v>18</v>
      </c>
    </row>
    <row r="25" spans="2:3">
      <c r="B25" s="4"/>
      <c r="C25" s="24" t="s">
        <v>19</v>
      </c>
    </row>
    <row r="26" spans="2:3">
      <c r="B26" s="4"/>
    </row>
    <row r="27" spans="2:3">
      <c r="B27" s="4"/>
      <c r="C27" s="25" t="s">
        <v>20</v>
      </c>
    </row>
    <row r="28" spans="2:3">
      <c r="B28" s="4"/>
      <c r="C28" s="24" t="s">
        <v>21</v>
      </c>
    </row>
    <row r="29" spans="2:3">
      <c r="B29" s="4"/>
      <c r="C29" s="24" t="s">
        <v>22</v>
      </c>
    </row>
    <row r="30" spans="2:3">
      <c r="B30" s="4"/>
      <c r="C30" s="24" t="s">
        <v>23</v>
      </c>
    </row>
    <row r="31" spans="2:3">
      <c r="B31" s="4"/>
      <c r="C31" s="24" t="s">
        <v>24</v>
      </c>
    </row>
    <row r="32" spans="2:3">
      <c r="B32" s="4"/>
      <c r="C32" s="24"/>
    </row>
    <row r="33" spans="2:18">
      <c r="B33" s="4"/>
      <c r="C33" s="26" t="s">
        <v>25</v>
      </c>
    </row>
    <row r="34" spans="2:18">
      <c r="B34" s="4"/>
      <c r="C34" s="24" t="s">
        <v>26</v>
      </c>
    </row>
    <row r="35" spans="2:18">
      <c r="B35" s="4"/>
      <c r="C35" s="24" t="s">
        <v>27</v>
      </c>
    </row>
    <row r="36" spans="2:18">
      <c r="B36" s="4"/>
      <c r="C36" s="24"/>
    </row>
    <row r="37" spans="2:18">
      <c r="B37" s="4"/>
      <c r="C37" s="26" t="s">
        <v>28</v>
      </c>
    </row>
    <row r="38" spans="2:18" ht="33.75" customHeight="1">
      <c r="B38" s="4"/>
      <c r="C38" s="94" t="s">
        <v>29</v>
      </c>
      <c r="D38" s="94"/>
      <c r="E38" s="94"/>
      <c r="F38" s="94"/>
      <c r="G38" s="94"/>
      <c r="H38" s="94"/>
      <c r="I38" s="94"/>
      <c r="J38" s="94"/>
      <c r="K38" s="94"/>
      <c r="L38" s="94"/>
      <c r="M38" s="94"/>
      <c r="N38" s="94"/>
      <c r="O38" s="94"/>
      <c r="P38" s="94"/>
      <c r="Q38" s="94"/>
      <c r="R38" s="94"/>
    </row>
    <row r="39" spans="2:18" ht="30" customHeight="1">
      <c r="B39" s="4"/>
      <c r="C39" s="94" t="s">
        <v>30</v>
      </c>
      <c r="D39" s="94"/>
      <c r="E39" s="94"/>
      <c r="F39" s="94"/>
      <c r="G39" s="94"/>
      <c r="H39" s="94"/>
      <c r="I39" s="94"/>
      <c r="J39" s="94"/>
      <c r="K39" s="94"/>
      <c r="L39" s="94"/>
      <c r="M39" s="94"/>
      <c r="N39" s="94"/>
      <c r="O39" s="94"/>
      <c r="P39" s="94"/>
      <c r="Q39" s="94"/>
      <c r="R39" s="94"/>
    </row>
    <row r="40" spans="2:18">
      <c r="B40" s="4"/>
      <c r="C40" s="24"/>
    </row>
    <row r="41" spans="2:18">
      <c r="B41" s="4" t="s">
        <v>31</v>
      </c>
      <c r="C41" s="3" t="s">
        <v>32</v>
      </c>
    </row>
    <row r="42" spans="2:18">
      <c r="B42" s="4"/>
    </row>
    <row r="43" spans="2:18">
      <c r="B43" s="6" t="s">
        <v>33</v>
      </c>
      <c r="C43" s="2" t="s">
        <v>34</v>
      </c>
    </row>
    <row r="45" spans="2:18" ht="48" customHeight="1">
      <c r="C45" s="18" t="s">
        <v>35</v>
      </c>
      <c r="D45" s="19" t="s">
        <v>36</v>
      </c>
      <c r="E45" s="5"/>
      <c r="F45" s="7" t="s">
        <v>37</v>
      </c>
      <c r="G45" s="8" t="s">
        <v>38</v>
      </c>
      <c r="H45" s="8" t="s">
        <v>39</v>
      </c>
      <c r="I45" s="8" t="s">
        <v>40</v>
      </c>
      <c r="J45" s="8" t="s">
        <v>41</v>
      </c>
      <c r="K45" s="11" t="s">
        <v>42</v>
      </c>
      <c r="L45" s="9" t="s">
        <v>43</v>
      </c>
      <c r="M45" s="9" t="s">
        <v>44</v>
      </c>
      <c r="N45" s="10" t="s">
        <v>45</v>
      </c>
    </row>
    <row r="46" spans="2:18">
      <c r="C46" s="14" t="s">
        <v>46</v>
      </c>
      <c r="D46" s="15">
        <f t="shared" ref="D46:D57" si="0">SUM(F46:K46)-SUM(L46:N46)</f>
        <v>549500</v>
      </c>
      <c r="F46" s="66">
        <v>500000</v>
      </c>
      <c r="G46" s="67">
        <v>5000</v>
      </c>
      <c r="H46" s="67">
        <v>12500</v>
      </c>
      <c r="I46" s="67">
        <v>15000</v>
      </c>
      <c r="J46" s="67">
        <v>25000</v>
      </c>
      <c r="K46" s="67">
        <v>6000</v>
      </c>
      <c r="L46" s="66">
        <v>1500</v>
      </c>
      <c r="M46" s="67">
        <v>10000</v>
      </c>
      <c r="N46" s="68">
        <v>2500</v>
      </c>
    </row>
    <row r="47" spans="2:18">
      <c r="C47" s="14" t="s">
        <v>47</v>
      </c>
      <c r="D47" s="15">
        <f t="shared" si="0"/>
        <v>549500</v>
      </c>
      <c r="F47" s="69">
        <v>500000</v>
      </c>
      <c r="G47" s="70">
        <v>5000</v>
      </c>
      <c r="H47" s="70">
        <v>12500</v>
      </c>
      <c r="I47" s="70">
        <v>15000</v>
      </c>
      <c r="J47" s="70">
        <v>25000</v>
      </c>
      <c r="K47" s="70">
        <v>6000</v>
      </c>
      <c r="L47" s="69">
        <v>1500</v>
      </c>
      <c r="M47" s="70">
        <v>10000</v>
      </c>
      <c r="N47" s="71">
        <v>2500</v>
      </c>
    </row>
    <row r="48" spans="2:18">
      <c r="C48" s="14" t="s">
        <v>48</v>
      </c>
      <c r="D48" s="15">
        <f t="shared" si="0"/>
        <v>799500</v>
      </c>
      <c r="F48" s="69">
        <v>750000</v>
      </c>
      <c r="G48" s="70">
        <v>5000</v>
      </c>
      <c r="H48" s="70">
        <v>12500</v>
      </c>
      <c r="I48" s="70">
        <v>15000</v>
      </c>
      <c r="J48" s="70">
        <v>25000</v>
      </c>
      <c r="K48" s="70">
        <v>6000</v>
      </c>
      <c r="L48" s="69">
        <v>1500</v>
      </c>
      <c r="M48" s="70">
        <v>10000</v>
      </c>
      <c r="N48" s="71">
        <v>2500</v>
      </c>
    </row>
    <row r="49" spans="3:14">
      <c r="C49" s="14" t="s">
        <v>49</v>
      </c>
      <c r="D49" s="15">
        <f t="shared" si="0"/>
        <v>799500</v>
      </c>
      <c r="F49" s="69">
        <v>750000</v>
      </c>
      <c r="G49" s="70">
        <v>5000</v>
      </c>
      <c r="H49" s="70">
        <v>12500</v>
      </c>
      <c r="I49" s="70">
        <v>15000</v>
      </c>
      <c r="J49" s="70">
        <v>25000</v>
      </c>
      <c r="K49" s="70">
        <v>6000</v>
      </c>
      <c r="L49" s="69">
        <v>1500</v>
      </c>
      <c r="M49" s="70">
        <v>10000</v>
      </c>
      <c r="N49" s="71">
        <v>2500</v>
      </c>
    </row>
    <row r="50" spans="3:14">
      <c r="C50" s="14" t="s">
        <v>50</v>
      </c>
      <c r="D50" s="15">
        <f t="shared" si="0"/>
        <v>549500</v>
      </c>
      <c r="F50" s="69">
        <v>500000</v>
      </c>
      <c r="G50" s="70">
        <v>5000</v>
      </c>
      <c r="H50" s="70">
        <v>12500</v>
      </c>
      <c r="I50" s="70">
        <v>15000</v>
      </c>
      <c r="J50" s="70">
        <v>25000</v>
      </c>
      <c r="K50" s="70">
        <v>6000</v>
      </c>
      <c r="L50" s="69">
        <v>1500</v>
      </c>
      <c r="M50" s="70">
        <v>10000</v>
      </c>
      <c r="N50" s="71">
        <v>2500</v>
      </c>
    </row>
    <row r="51" spans="3:14">
      <c r="C51" s="14" t="s">
        <v>51</v>
      </c>
      <c r="D51" s="15">
        <f t="shared" si="0"/>
        <v>549500</v>
      </c>
      <c r="F51" s="69">
        <v>500000</v>
      </c>
      <c r="G51" s="70">
        <v>5000</v>
      </c>
      <c r="H51" s="70">
        <v>12500</v>
      </c>
      <c r="I51" s="70">
        <v>15000</v>
      </c>
      <c r="J51" s="70">
        <v>25000</v>
      </c>
      <c r="K51" s="70">
        <v>6000</v>
      </c>
      <c r="L51" s="69">
        <v>1500</v>
      </c>
      <c r="M51" s="70">
        <v>10000</v>
      </c>
      <c r="N51" s="71">
        <v>2500</v>
      </c>
    </row>
    <row r="52" spans="3:14">
      <c r="C52" s="14" t="s">
        <v>52</v>
      </c>
      <c r="D52" s="15">
        <f t="shared" si="0"/>
        <v>549500</v>
      </c>
      <c r="F52" s="69">
        <v>500000</v>
      </c>
      <c r="G52" s="70">
        <v>5000</v>
      </c>
      <c r="H52" s="70">
        <v>12500</v>
      </c>
      <c r="I52" s="70">
        <v>15000</v>
      </c>
      <c r="J52" s="70">
        <v>25000</v>
      </c>
      <c r="K52" s="70">
        <v>6000</v>
      </c>
      <c r="L52" s="69">
        <v>1500</v>
      </c>
      <c r="M52" s="70">
        <v>10000</v>
      </c>
      <c r="N52" s="71">
        <v>2500</v>
      </c>
    </row>
    <row r="53" spans="3:14">
      <c r="C53" s="14" t="s">
        <v>53</v>
      </c>
      <c r="D53" s="15">
        <f t="shared" si="0"/>
        <v>549500</v>
      </c>
      <c r="F53" s="69">
        <v>500000</v>
      </c>
      <c r="G53" s="70">
        <v>5000</v>
      </c>
      <c r="H53" s="70">
        <v>12500</v>
      </c>
      <c r="I53" s="70">
        <v>15000</v>
      </c>
      <c r="J53" s="70">
        <v>25000</v>
      </c>
      <c r="K53" s="70">
        <v>6000</v>
      </c>
      <c r="L53" s="69">
        <v>1500</v>
      </c>
      <c r="M53" s="70">
        <v>10000</v>
      </c>
      <c r="N53" s="71">
        <v>2500</v>
      </c>
    </row>
    <row r="54" spans="3:14">
      <c r="C54" s="14" t="s">
        <v>54</v>
      </c>
      <c r="D54" s="15">
        <f t="shared" si="0"/>
        <v>549500</v>
      </c>
      <c r="F54" s="69">
        <v>500000</v>
      </c>
      <c r="G54" s="70">
        <v>5000</v>
      </c>
      <c r="H54" s="70">
        <v>12500</v>
      </c>
      <c r="I54" s="70">
        <v>15000</v>
      </c>
      <c r="J54" s="70">
        <v>25000</v>
      </c>
      <c r="K54" s="70">
        <v>6000</v>
      </c>
      <c r="L54" s="69">
        <v>1500</v>
      </c>
      <c r="M54" s="70">
        <v>10000</v>
      </c>
      <c r="N54" s="71">
        <v>2500</v>
      </c>
    </row>
    <row r="55" spans="3:14">
      <c r="C55" s="14" t="s">
        <v>55</v>
      </c>
      <c r="D55" s="15">
        <f t="shared" si="0"/>
        <v>549500</v>
      </c>
      <c r="F55" s="69">
        <v>500000</v>
      </c>
      <c r="G55" s="70">
        <v>5000</v>
      </c>
      <c r="H55" s="70">
        <v>12500</v>
      </c>
      <c r="I55" s="70">
        <v>15000</v>
      </c>
      <c r="J55" s="70">
        <v>25000</v>
      </c>
      <c r="K55" s="70">
        <v>6000</v>
      </c>
      <c r="L55" s="69">
        <v>1500</v>
      </c>
      <c r="M55" s="70">
        <v>10000</v>
      </c>
      <c r="N55" s="71">
        <v>2500</v>
      </c>
    </row>
    <row r="56" spans="3:14">
      <c r="C56" s="14" t="s">
        <v>56</v>
      </c>
      <c r="D56" s="15">
        <f t="shared" si="0"/>
        <v>549500</v>
      </c>
      <c r="F56" s="69">
        <v>500000</v>
      </c>
      <c r="G56" s="70">
        <v>5000</v>
      </c>
      <c r="H56" s="70">
        <v>12500</v>
      </c>
      <c r="I56" s="70">
        <v>15000</v>
      </c>
      <c r="J56" s="70">
        <v>25000</v>
      </c>
      <c r="K56" s="70">
        <v>6000</v>
      </c>
      <c r="L56" s="69">
        <v>1500</v>
      </c>
      <c r="M56" s="70">
        <v>10000</v>
      </c>
      <c r="N56" s="71">
        <v>2500</v>
      </c>
    </row>
    <row r="57" spans="3:14">
      <c r="C57" s="16" t="s">
        <v>57</v>
      </c>
      <c r="D57" s="17">
        <f t="shared" si="0"/>
        <v>549500</v>
      </c>
      <c r="F57" s="72">
        <v>500000</v>
      </c>
      <c r="G57" s="73">
        <v>5000</v>
      </c>
      <c r="H57" s="73">
        <v>12500</v>
      </c>
      <c r="I57" s="73">
        <v>15000</v>
      </c>
      <c r="J57" s="73">
        <v>25000</v>
      </c>
      <c r="K57" s="73">
        <v>6000</v>
      </c>
      <c r="L57" s="72">
        <v>1500</v>
      </c>
      <c r="M57" s="73">
        <v>10000</v>
      </c>
      <c r="N57" s="74">
        <v>2500</v>
      </c>
    </row>
    <row r="58" spans="3:14">
      <c r="C58" s="12"/>
      <c r="D58" s="13"/>
      <c r="F58" s="20"/>
      <c r="G58" s="20"/>
      <c r="H58" s="20"/>
      <c r="I58" s="20"/>
      <c r="J58" s="20"/>
      <c r="K58" s="20"/>
      <c r="L58" s="20"/>
      <c r="M58" s="20"/>
      <c r="N58" s="20"/>
    </row>
    <row r="59" spans="3:14">
      <c r="C59" s="12" t="s">
        <v>58</v>
      </c>
      <c r="D59" s="13">
        <f>SUM(D46:D57)</f>
        <v>7094000</v>
      </c>
      <c r="F59" s="20"/>
      <c r="G59" s="20"/>
      <c r="H59" s="20"/>
      <c r="I59" s="20"/>
      <c r="J59" s="20"/>
      <c r="K59" s="20"/>
      <c r="L59" s="20"/>
      <c r="M59" s="20"/>
      <c r="N59" s="20"/>
    </row>
    <row r="60" spans="3:14">
      <c r="C60" s="12"/>
      <c r="D60" s="13"/>
      <c r="F60" s="20"/>
      <c r="G60" s="20"/>
      <c r="H60" s="20"/>
      <c r="I60" s="20"/>
      <c r="J60" s="20"/>
      <c r="K60" s="20"/>
      <c r="L60" s="20"/>
      <c r="M60" s="20"/>
      <c r="N60" s="20"/>
    </row>
    <row r="61" spans="3:14">
      <c r="C61" s="61" t="s">
        <v>124</v>
      </c>
      <c r="D61" s="70">
        <v>0</v>
      </c>
      <c r="F61" s="20"/>
      <c r="G61" s="20"/>
      <c r="H61" s="20"/>
      <c r="I61" s="20"/>
      <c r="J61" s="20"/>
      <c r="K61" s="20"/>
      <c r="L61" s="20"/>
      <c r="M61" s="20"/>
      <c r="N61" s="20"/>
    </row>
    <row r="62" spans="3:14">
      <c r="C62" s="12"/>
      <c r="D62" s="13"/>
      <c r="F62" s="20"/>
      <c r="G62" s="20"/>
      <c r="H62" s="20"/>
      <c r="I62" s="20"/>
      <c r="J62" s="20"/>
      <c r="K62" s="20"/>
      <c r="L62" s="20"/>
      <c r="M62" s="20"/>
      <c r="N62" s="20"/>
    </row>
    <row r="63" spans="3:14">
      <c r="C63" s="62" t="s">
        <v>125</v>
      </c>
      <c r="D63" s="63">
        <f>D59-D61</f>
        <v>7094000</v>
      </c>
      <c r="F63" s="20"/>
      <c r="G63" s="20"/>
      <c r="H63" s="20"/>
      <c r="I63" s="20"/>
      <c r="J63" s="20"/>
      <c r="K63" s="20"/>
      <c r="L63" s="20"/>
      <c r="M63" s="20"/>
      <c r="N63" s="20"/>
    </row>
    <row r="64" spans="3:14" ht="15.75" thickBot="1">
      <c r="C64" s="62"/>
      <c r="D64" s="63"/>
      <c r="F64" s="20"/>
      <c r="G64" s="20"/>
      <c r="H64" s="20"/>
      <c r="I64" s="20"/>
      <c r="J64" s="20"/>
      <c r="K64" s="20"/>
      <c r="L64" s="20"/>
      <c r="M64" s="20"/>
      <c r="N64" s="20"/>
    </row>
    <row r="65" spans="2:14" ht="15.75" thickBot="1">
      <c r="C65" s="64" t="s">
        <v>61</v>
      </c>
      <c r="D65" s="65">
        <f>D63/12</f>
        <v>591166.66666666663</v>
      </c>
      <c r="F65" s="20"/>
      <c r="G65" s="20"/>
      <c r="H65" s="20"/>
      <c r="I65" s="20"/>
      <c r="J65" s="20"/>
      <c r="K65" s="20"/>
      <c r="L65" s="20"/>
      <c r="M65" s="20"/>
      <c r="N65" s="20"/>
    </row>
    <row r="66" spans="2:14">
      <c r="C66" s="12"/>
      <c r="D66" s="13"/>
      <c r="F66" s="20"/>
      <c r="G66" s="20"/>
      <c r="H66" s="20"/>
      <c r="I66" s="20"/>
      <c r="J66" s="20"/>
      <c r="K66" s="20"/>
      <c r="L66" s="20"/>
      <c r="M66" s="20"/>
      <c r="N66" s="20"/>
    </row>
    <row r="67" spans="2:14">
      <c r="C67" s="12" t="s">
        <v>62</v>
      </c>
      <c r="D67" s="60">
        <v>2.5</v>
      </c>
      <c r="F67" s="20"/>
      <c r="G67" s="20"/>
      <c r="H67" s="20"/>
      <c r="I67" s="20"/>
      <c r="J67" s="20"/>
      <c r="K67" s="20"/>
      <c r="L67" s="20"/>
      <c r="M67" s="20"/>
      <c r="N67" s="20"/>
    </row>
    <row r="68" spans="2:14">
      <c r="C68" s="12"/>
      <c r="D68" s="13"/>
      <c r="F68" s="20"/>
      <c r="G68" s="20"/>
      <c r="H68" s="20"/>
      <c r="I68" s="20"/>
      <c r="J68" s="20"/>
      <c r="K68" s="20"/>
      <c r="L68" s="20"/>
      <c r="M68" s="20"/>
      <c r="N68" s="20"/>
    </row>
    <row r="69" spans="2:14">
      <c r="C69" s="12" t="s">
        <v>63</v>
      </c>
      <c r="D69" s="13">
        <f>D65*D67</f>
        <v>1477916.6666666665</v>
      </c>
      <c r="F69" s="20"/>
      <c r="G69" s="20"/>
      <c r="H69" s="20"/>
      <c r="I69" s="20"/>
      <c r="J69" s="20"/>
      <c r="K69" s="20"/>
      <c r="L69" s="20"/>
      <c r="M69" s="20"/>
      <c r="N69" s="20"/>
    </row>
    <row r="70" spans="2:14" ht="15.75" thickBot="1">
      <c r="C70" s="12"/>
      <c r="D70" s="13"/>
      <c r="F70" s="20"/>
      <c r="G70" s="20"/>
      <c r="H70" s="20"/>
      <c r="I70" s="20"/>
      <c r="J70" s="20"/>
      <c r="K70" s="20"/>
      <c r="L70" s="20"/>
      <c r="M70" s="20"/>
      <c r="N70" s="20"/>
    </row>
    <row r="71" spans="2:14" ht="15.75" thickBot="1">
      <c r="C71" s="21" t="s">
        <v>64</v>
      </c>
      <c r="D71" s="22">
        <f>IF(D69&lt;10000000,D69, 10000000)</f>
        <v>1477916.6666666665</v>
      </c>
      <c r="F71" s="20"/>
      <c r="G71" s="20"/>
      <c r="H71" s="20"/>
      <c r="I71" s="20"/>
      <c r="J71" s="20"/>
      <c r="K71" s="20"/>
      <c r="L71" s="20"/>
      <c r="M71" s="20"/>
      <c r="N71" s="20"/>
    </row>
    <row r="72" spans="2:14">
      <c r="C72" s="12"/>
      <c r="D72" s="13"/>
      <c r="F72" s="20"/>
      <c r="G72" s="20"/>
      <c r="H72" s="20"/>
      <c r="I72" s="20"/>
      <c r="J72" s="20"/>
      <c r="K72" s="20"/>
      <c r="L72" s="20"/>
      <c r="M72" s="20"/>
      <c r="N72" s="20"/>
    </row>
    <row r="73" spans="2:14">
      <c r="C73" s="12"/>
      <c r="D73" s="13"/>
      <c r="F73" s="20"/>
      <c r="G73" s="20"/>
      <c r="H73" s="20"/>
      <c r="I73" s="20"/>
      <c r="J73" s="20"/>
      <c r="K73" s="20"/>
      <c r="L73" s="20"/>
      <c r="M73" s="20"/>
      <c r="N73" s="20"/>
    </row>
    <row r="74" spans="2:14">
      <c r="B74" s="6" t="s">
        <v>65</v>
      </c>
      <c r="C74" s="12" t="s">
        <v>126</v>
      </c>
      <c r="D74" s="13"/>
      <c r="F74" s="20"/>
      <c r="G74" s="20"/>
      <c r="H74" s="20"/>
      <c r="I74" s="20"/>
      <c r="J74" s="20"/>
      <c r="K74" s="20"/>
      <c r="L74" s="20"/>
      <c r="M74" s="20"/>
      <c r="N74" s="20"/>
    </row>
    <row r="75" spans="2:14">
      <c r="C75" s="12"/>
      <c r="D75" s="13"/>
      <c r="F75" s="20"/>
      <c r="G75" s="20"/>
      <c r="H75" s="20"/>
      <c r="I75" s="20"/>
      <c r="J75" s="20"/>
      <c r="K75" s="20"/>
      <c r="L75" s="20"/>
      <c r="M75" s="20"/>
      <c r="N75" s="20"/>
    </row>
    <row r="76" spans="2:14" ht="31.5" customHeight="1">
      <c r="C76" s="31" t="s">
        <v>67</v>
      </c>
      <c r="D76" s="32" t="s">
        <v>68</v>
      </c>
      <c r="F76" s="20"/>
      <c r="G76" s="20"/>
      <c r="H76" s="20"/>
      <c r="I76" s="20"/>
      <c r="J76" s="20"/>
      <c r="K76" s="20"/>
      <c r="L76" s="20"/>
      <c r="M76" s="20"/>
      <c r="N76" s="20"/>
    </row>
    <row r="77" spans="2:14">
      <c r="C77" s="14" t="s">
        <v>69</v>
      </c>
      <c r="D77" s="71">
        <v>1200000</v>
      </c>
      <c r="F77" s="20"/>
      <c r="G77" s="20"/>
      <c r="H77" s="20"/>
      <c r="I77" s="20"/>
      <c r="J77" s="20"/>
      <c r="K77" s="20"/>
      <c r="L77" s="20"/>
      <c r="M77" s="20"/>
      <c r="N77" s="20"/>
    </row>
    <row r="78" spans="2:14">
      <c r="C78" s="28" t="s">
        <v>70</v>
      </c>
      <c r="D78" s="71">
        <v>35000</v>
      </c>
    </row>
    <row r="79" spans="2:14">
      <c r="B79" s="27"/>
      <c r="C79" s="29" t="s">
        <v>71</v>
      </c>
      <c r="D79" s="71">
        <v>125000</v>
      </c>
    </row>
    <row r="80" spans="2:14">
      <c r="C80" s="30" t="s">
        <v>72</v>
      </c>
      <c r="D80" s="74">
        <v>12000</v>
      </c>
    </row>
    <row r="81" spans="2:4" ht="15.75" thickBot="1"/>
    <row r="82" spans="2:4" ht="15.75" thickBot="1">
      <c r="C82" s="33" t="s">
        <v>73</v>
      </c>
      <c r="D82" s="34">
        <f>SUM(D77:D80)</f>
        <v>1372000</v>
      </c>
    </row>
    <row r="85" spans="2:4">
      <c r="C85" s="3" t="s">
        <v>74</v>
      </c>
    </row>
    <row r="86" spans="2:4">
      <c r="C86" s="23" t="s">
        <v>75</v>
      </c>
    </row>
    <row r="87" spans="2:4">
      <c r="C87" s="23" t="s">
        <v>76</v>
      </c>
    </row>
    <row r="88" spans="2:4">
      <c r="C88" s="25" t="s">
        <v>77</v>
      </c>
    </row>
    <row r="90" spans="2:4">
      <c r="B90" s="6" t="s">
        <v>78</v>
      </c>
      <c r="C90" s="3" t="s">
        <v>79</v>
      </c>
    </row>
    <row r="92" spans="2:4">
      <c r="C92" s="35" t="s">
        <v>80</v>
      </c>
      <c r="D92" s="82" t="s">
        <v>81</v>
      </c>
    </row>
    <row r="93" spans="2:4">
      <c r="C93" s="28" t="s">
        <v>82</v>
      </c>
      <c r="D93" s="75">
        <v>55</v>
      </c>
    </row>
    <row r="94" spans="2:4">
      <c r="C94" s="28" t="s">
        <v>83</v>
      </c>
      <c r="D94" s="75">
        <v>56</v>
      </c>
    </row>
    <row r="95" spans="2:4">
      <c r="C95" s="28" t="s">
        <v>84</v>
      </c>
      <c r="D95" s="75">
        <v>54</v>
      </c>
    </row>
    <row r="96" spans="2:4">
      <c r="C96" s="28" t="s">
        <v>85</v>
      </c>
      <c r="D96" s="75">
        <v>52</v>
      </c>
    </row>
    <row r="97" spans="2:4">
      <c r="C97" s="28" t="s">
        <v>86</v>
      </c>
      <c r="D97" s="75">
        <v>55</v>
      </c>
    </row>
    <row r="98" spans="2:4">
      <c r="C98" s="28" t="s">
        <v>87</v>
      </c>
      <c r="D98" s="75">
        <v>56</v>
      </c>
    </row>
    <row r="99" spans="2:4">
      <c r="C99" s="28" t="s">
        <v>88</v>
      </c>
      <c r="D99" s="75">
        <v>58</v>
      </c>
    </row>
    <row r="100" spans="2:4">
      <c r="C100" s="36" t="s">
        <v>89</v>
      </c>
      <c r="D100" s="76">
        <v>60</v>
      </c>
    </row>
    <row r="101" spans="2:4" ht="15.75" thickBot="1"/>
    <row r="102" spans="2:4" ht="15.75" thickBot="1">
      <c r="C102" s="37" t="s">
        <v>90</v>
      </c>
      <c r="D102" s="39">
        <f>AVERAGE(D93:D100)</f>
        <v>55.75</v>
      </c>
    </row>
    <row r="105" spans="2:4">
      <c r="B105" s="6" t="s">
        <v>91</v>
      </c>
      <c r="C105" s="3" t="s">
        <v>92</v>
      </c>
    </row>
    <row r="106" spans="2:4">
      <c r="B106" s="6"/>
    </row>
    <row r="107" spans="2:4">
      <c r="C107" s="40" t="s">
        <v>35</v>
      </c>
      <c r="D107" s="41" t="s">
        <v>81</v>
      </c>
    </row>
    <row r="108" spans="2:4">
      <c r="C108" s="42">
        <v>43497</v>
      </c>
      <c r="D108" s="77">
        <v>62</v>
      </c>
    </row>
    <row r="109" spans="2:4">
      <c r="C109" s="43">
        <v>43525</v>
      </c>
      <c r="D109" s="75">
        <v>65</v>
      </c>
    </row>
    <row r="110" spans="2:4">
      <c r="C110" s="43">
        <v>43556</v>
      </c>
      <c r="D110" s="75">
        <v>64</v>
      </c>
    </row>
    <row r="111" spans="2:4">
      <c r="C111" s="43">
        <v>43586</v>
      </c>
      <c r="D111" s="75">
        <v>62</v>
      </c>
    </row>
    <row r="112" spans="2:4">
      <c r="C112" s="44">
        <v>43617</v>
      </c>
      <c r="D112" s="76">
        <v>60</v>
      </c>
    </row>
    <row r="113" spans="2:4" ht="15.75" thickBot="1"/>
    <row r="114" spans="2:4" ht="15.75" thickBot="1">
      <c r="C114" s="37" t="s">
        <v>93</v>
      </c>
      <c r="D114" s="38">
        <f>AVERAGE(D108:D112)</f>
        <v>62.6</v>
      </c>
    </row>
    <row r="117" spans="2:4">
      <c r="B117" s="6" t="s">
        <v>94</v>
      </c>
      <c r="C117" s="3" t="s">
        <v>95</v>
      </c>
    </row>
    <row r="119" spans="2:4">
      <c r="C119" s="40" t="s">
        <v>35</v>
      </c>
      <c r="D119" s="41" t="s">
        <v>81</v>
      </c>
    </row>
    <row r="120" spans="2:4">
      <c r="C120" s="42">
        <v>43831</v>
      </c>
      <c r="D120" s="77">
        <v>55</v>
      </c>
    </row>
    <row r="121" spans="2:4">
      <c r="C121" s="44">
        <v>43862</v>
      </c>
      <c r="D121" s="76">
        <v>65</v>
      </c>
    </row>
    <row r="122" spans="2:4" ht="15.75" thickBot="1"/>
    <row r="123" spans="2:4" ht="15.75" thickBot="1">
      <c r="C123" s="37" t="s">
        <v>96</v>
      </c>
      <c r="D123" s="38">
        <f>AVERAGE(D120:D121)</f>
        <v>60</v>
      </c>
    </row>
    <row r="124" spans="2:4">
      <c r="C124" s="54"/>
      <c r="D124" s="54"/>
    </row>
    <row r="125" spans="2:4">
      <c r="C125" s="54"/>
      <c r="D125" s="54"/>
    </row>
    <row r="126" spans="2:4">
      <c r="B126" s="6" t="s">
        <v>97</v>
      </c>
      <c r="C126" s="55" t="s">
        <v>98</v>
      </c>
      <c r="D126" s="54"/>
    </row>
    <row r="127" spans="2:4" ht="15.75" thickBot="1">
      <c r="C127" s="55"/>
      <c r="D127" s="54"/>
    </row>
    <row r="128" spans="2:4" ht="15.75" thickBot="1">
      <c r="C128" s="37" t="s">
        <v>99</v>
      </c>
      <c r="D128" s="78" t="s">
        <v>121</v>
      </c>
    </row>
    <row r="129" spans="2:18">
      <c r="C129" s="54"/>
      <c r="D129" s="54"/>
    </row>
    <row r="131" spans="2:18">
      <c r="B131" s="6" t="s">
        <v>101</v>
      </c>
      <c r="C131" s="3" t="s">
        <v>102</v>
      </c>
    </row>
    <row r="132" spans="2:18" ht="15.75" thickBot="1"/>
    <row r="133" spans="2:18" ht="15.75" thickBot="1">
      <c r="C133" s="50" t="s">
        <v>103</v>
      </c>
      <c r="D133" s="58">
        <f>IF(D128="Option A", D102/D114, D102/D123)</f>
        <v>0.9291666666666667</v>
      </c>
    </row>
    <row r="136" spans="2:18" ht="31.5" customHeight="1">
      <c r="B136" s="59" t="s">
        <v>104</v>
      </c>
      <c r="C136" s="91" t="s">
        <v>105</v>
      </c>
      <c r="D136" s="91"/>
      <c r="E136" s="91"/>
      <c r="F136" s="91"/>
      <c r="G136" s="91"/>
      <c r="H136" s="91"/>
      <c r="I136" s="91"/>
      <c r="J136" s="91"/>
      <c r="K136" s="91"/>
      <c r="L136" s="91"/>
      <c r="M136" s="91"/>
      <c r="N136" s="91"/>
      <c r="O136" s="91"/>
      <c r="P136" s="91"/>
      <c r="Q136" s="91"/>
      <c r="R136" s="91"/>
    </row>
    <row r="138" spans="2:18">
      <c r="C138" s="49" t="s">
        <v>106</v>
      </c>
      <c r="D138" s="92" t="s">
        <v>107</v>
      </c>
      <c r="E138" s="92"/>
      <c r="F138" s="92"/>
      <c r="G138" s="92" t="s">
        <v>108</v>
      </c>
      <c r="H138" s="92"/>
      <c r="I138" s="81" t="s">
        <v>109</v>
      </c>
      <c r="J138" s="81" t="s">
        <v>110</v>
      </c>
      <c r="K138" s="92" t="s">
        <v>111</v>
      </c>
      <c r="L138" s="93"/>
    </row>
    <row r="139" spans="2:18">
      <c r="C139" s="28" t="s">
        <v>112</v>
      </c>
      <c r="D139" s="83">
        <v>85000</v>
      </c>
      <c r="E139" s="83"/>
      <c r="F139" s="83"/>
      <c r="G139" s="84">
        <v>65000</v>
      </c>
      <c r="H139" s="84"/>
      <c r="I139" s="45">
        <f>(D139-G139)</f>
        <v>20000</v>
      </c>
      <c r="J139" s="46">
        <f>I139/D139</f>
        <v>0.23529411764705882</v>
      </c>
      <c r="K139" s="85">
        <f>IF(I139-(D139*25%)&gt;0,I139-(D139*25%),0)</f>
        <v>0</v>
      </c>
      <c r="L139" s="86"/>
    </row>
    <row r="140" spans="2:18">
      <c r="C140" s="28" t="s">
        <v>113</v>
      </c>
      <c r="D140" s="83">
        <v>95000</v>
      </c>
      <c r="E140" s="83"/>
      <c r="F140" s="83"/>
      <c r="G140" s="84">
        <v>70000</v>
      </c>
      <c r="H140" s="84"/>
      <c r="I140" s="45">
        <f>(D140-G140)</f>
        <v>25000</v>
      </c>
      <c r="J140" s="46">
        <f>I140/D140</f>
        <v>0.26315789473684209</v>
      </c>
      <c r="K140" s="85">
        <f t="shared" ref="K140:K142" si="1">IF(I140-(D140*25%)&gt;0,I140-(D140*25%),0)</f>
        <v>1250</v>
      </c>
      <c r="L140" s="86"/>
    </row>
    <row r="141" spans="2:18">
      <c r="C141" s="28" t="s">
        <v>114</v>
      </c>
      <c r="D141" s="83">
        <v>50000</v>
      </c>
      <c r="E141" s="83"/>
      <c r="F141" s="83"/>
      <c r="G141" s="84">
        <v>37500</v>
      </c>
      <c r="H141" s="84"/>
      <c r="I141" s="45">
        <f>(D141-G141)</f>
        <v>12500</v>
      </c>
      <c r="J141" s="46">
        <f>I141/D141</f>
        <v>0.25</v>
      </c>
      <c r="K141" s="85">
        <f t="shared" si="1"/>
        <v>0</v>
      </c>
      <c r="L141" s="86"/>
    </row>
    <row r="142" spans="2:18">
      <c r="C142" s="36" t="s">
        <v>115</v>
      </c>
      <c r="D142" s="87">
        <v>24000</v>
      </c>
      <c r="E142" s="87"/>
      <c r="F142" s="87"/>
      <c r="G142" s="88">
        <v>22000</v>
      </c>
      <c r="H142" s="88"/>
      <c r="I142" s="47">
        <f>(D142-G142)</f>
        <v>2000</v>
      </c>
      <c r="J142" s="48">
        <f>I142/D142</f>
        <v>8.3333333333333329E-2</v>
      </c>
      <c r="K142" s="89">
        <f t="shared" si="1"/>
        <v>0</v>
      </c>
      <c r="L142" s="90"/>
    </row>
    <row r="143" spans="2:18" ht="15.75" thickBot="1"/>
    <row r="144" spans="2:18" ht="15.75" thickBot="1">
      <c r="C144" s="50" t="s">
        <v>127</v>
      </c>
      <c r="D144" s="51"/>
      <c r="E144" s="51"/>
      <c r="F144" s="51"/>
      <c r="G144" s="51"/>
      <c r="H144" s="52"/>
      <c r="I144" s="53">
        <f>SUM(K139:L142)</f>
        <v>1250</v>
      </c>
    </row>
    <row r="147" spans="2:7">
      <c r="B147" s="6" t="s">
        <v>117</v>
      </c>
      <c r="C147" s="3" t="s">
        <v>118</v>
      </c>
    </row>
    <row r="148" spans="2:7" ht="15.75" thickBot="1"/>
    <row r="149" spans="2:7" ht="15.75" thickBot="1">
      <c r="C149" s="56" t="s">
        <v>119</v>
      </c>
      <c r="D149" s="57"/>
      <c r="E149" s="57"/>
      <c r="F149" s="57"/>
      <c r="G149" s="22">
        <f>(D82-I144)*D133</f>
        <v>1273655.2083333335</v>
      </c>
    </row>
    <row r="150" spans="2:7" ht="15.75" thickBot="1"/>
    <row r="151" spans="2:7" ht="15.75" thickBot="1">
      <c r="C151" s="56" t="s">
        <v>120</v>
      </c>
      <c r="D151" s="57"/>
      <c r="E151" s="57"/>
      <c r="F151" s="57"/>
      <c r="G151" s="22">
        <f>D71-G149</f>
        <v>204261.45833333302</v>
      </c>
    </row>
    <row r="300" spans="2:2">
      <c r="B300" s="3" t="s">
        <v>100</v>
      </c>
    </row>
    <row r="301" spans="2:2">
      <c r="B301" s="3" t="s">
        <v>121</v>
      </c>
    </row>
    <row r="1048456" spans="1:1">
      <c r="A1048456" s="3" t="s">
        <v>122</v>
      </c>
    </row>
    <row r="1048457" spans="1:1">
      <c r="A1048457" s="3" t="s">
        <v>123</v>
      </c>
    </row>
  </sheetData>
  <sheetProtection password="909B" sheet="1" formatCells="0" formatColumns="0" formatRows="0" insertColumns="0" insertRows="0" insertHyperlinks="0" deleteColumns="0" deleteRows="0" sort="0" autoFilter="0" pivotTables="0"/>
  <mergeCells count="22">
    <mergeCell ref="D142:F142"/>
    <mergeCell ref="G142:H142"/>
    <mergeCell ref="K142:L142"/>
    <mergeCell ref="D140:F140"/>
    <mergeCell ref="G140:H140"/>
    <mergeCell ref="K140:L140"/>
    <mergeCell ref="D141:F141"/>
    <mergeCell ref="G141:H141"/>
    <mergeCell ref="K141:L141"/>
    <mergeCell ref="C136:R136"/>
    <mergeCell ref="D138:F138"/>
    <mergeCell ref="G138:H138"/>
    <mergeCell ref="K138:L138"/>
    <mergeCell ref="D139:F139"/>
    <mergeCell ref="G139:H139"/>
    <mergeCell ref="K139:L139"/>
    <mergeCell ref="C39:R39"/>
    <mergeCell ref="B2:R2"/>
    <mergeCell ref="B4:B6"/>
    <mergeCell ref="C4:R6"/>
    <mergeCell ref="C8:R8"/>
    <mergeCell ref="C38:R38"/>
  </mergeCells>
  <dataValidations count="1">
    <dataValidation type="list" allowBlank="1" showInputMessage="1" showErrorMessage="1" sqref="D128" xr:uid="{00000000-0002-0000-0100-000000000000}">
      <formula1>$B$300:$B$301</formula1>
    </dataValidation>
  </dataValidation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E717A6D84C9441B26E306EE68A5347" ma:contentTypeVersion="7" ma:contentTypeDescription="Create a new document." ma:contentTypeScope="" ma:versionID="0e75b2101660c9e2f4a7dc7c55b7218b">
  <xsd:schema xmlns:xsd="http://www.w3.org/2001/XMLSchema" xmlns:xs="http://www.w3.org/2001/XMLSchema" xmlns:p="http://schemas.microsoft.com/office/2006/metadata/properties" xmlns:ns3="6830109a-843e-474b-9372-3d970f70428d" xmlns:ns4="dd05a62c-81c7-482b-99ee-9630e609f0d2" targetNamespace="http://schemas.microsoft.com/office/2006/metadata/properties" ma:root="true" ma:fieldsID="b8200dc1241bfb1717d509f7efeab4e3" ns3:_="" ns4:_="">
    <xsd:import namespace="6830109a-843e-474b-9372-3d970f70428d"/>
    <xsd:import namespace="dd05a62c-81c7-482b-99ee-9630e609f0d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0109a-843e-474b-9372-3d970f7042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05a62c-81c7-482b-99ee-9630e609f0d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3EBBAD-1D2A-46CC-BD12-75DB6011D0E1}"/>
</file>

<file path=customXml/itemProps2.xml><?xml version="1.0" encoding="utf-8"?>
<ds:datastoreItem xmlns:ds="http://schemas.openxmlformats.org/officeDocument/2006/customXml" ds:itemID="{4A924FCA-7058-4644-BB78-8181AE8BA9EF}"/>
</file>

<file path=customXml/itemProps3.xml><?xml version="1.0" encoding="utf-8"?>
<ds:datastoreItem xmlns:ds="http://schemas.openxmlformats.org/officeDocument/2006/customXml" ds:itemID="{7DDF0A08-F7C3-4909-A1D4-CF184875B9CB}"/>
</file>

<file path=docProps/app.xml><?xml version="1.0" encoding="utf-8"?>
<Properties xmlns="http://schemas.openxmlformats.org/officeDocument/2006/extended-properties" xmlns:vt="http://schemas.openxmlformats.org/officeDocument/2006/docPropsVTypes">
  <Application>Microsoft Excel Online</Application>
  <Manager/>
  <Company>BMO Financial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Audy, Zachary</dc:creator>
  <cp:keywords/>
  <dc:description/>
  <cp:lastModifiedBy/>
  <cp:revision/>
  <dcterms:created xsi:type="dcterms:W3CDTF">2020-03-28T18:58:29Z</dcterms:created>
  <dcterms:modified xsi:type="dcterms:W3CDTF">2020-04-02T22:14:07Z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0x01010019E717A6D84C9441B26E306EE68A5347</vt:lpwstr>
  </property>
</Properties>
</file>